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<sst xmlns="http://schemas.openxmlformats.org/spreadsheetml/2006/main" count="125" uniqueCount="82">
  <si>
    <t>Кошторис</t>
  </si>
  <si>
    <t>№ п/п</t>
  </si>
  <si>
    <t>Назва етапу робіт</t>
  </si>
  <si>
    <t>Одиниця виміру</t>
  </si>
  <si>
    <t>Вартість, грн. з ПДВ</t>
  </si>
  <si>
    <t>Всього</t>
  </si>
  <si>
    <t>шт</t>
  </si>
  <si>
    <t xml:space="preserve">на облаштування кімнати психологічного розвантаження у гімназії "Євшан"  за адресою:  м.Львів, вул. Любінська, 93 А </t>
  </si>
  <si>
    <t>Заміна опалення</t>
  </si>
  <si>
    <t>Демонтаж старих батарей</t>
  </si>
  <si>
    <t>Встановлення нових</t>
  </si>
  <si>
    <t>Батареїї</t>
  </si>
  <si>
    <t>Монтаж світильників</t>
  </si>
  <si>
    <t>Монтаж розеток та вимикача</t>
  </si>
  <si>
    <t>Вимикач подвійний</t>
  </si>
  <si>
    <t>м</t>
  </si>
  <si>
    <t>Світлодіодна стрічка, профіль</t>
  </si>
  <si>
    <t>Розетки подвійні</t>
  </si>
  <si>
    <t>Шумоізоляція стін та оздоблювальні роботи</t>
  </si>
  <si>
    <t>м²</t>
  </si>
  <si>
    <t>Обробка протигрибковим розчиним</t>
  </si>
  <si>
    <t>Підготовка приміщення до встановлення обладнання</t>
  </si>
  <si>
    <t>Протигрибковий розчин</t>
  </si>
  <si>
    <t>каністра</t>
  </si>
  <si>
    <t>Вата шумоізоляційна</t>
  </si>
  <si>
    <t>Гіпсокартон, профіля, кріплення</t>
  </si>
  <si>
    <t>Робота</t>
  </si>
  <si>
    <t>Грунтовка стін, шпаклівка, покраска</t>
  </si>
  <si>
    <t>Фарба</t>
  </si>
  <si>
    <t>відро</t>
  </si>
  <si>
    <t>Грунтовка</t>
  </si>
  <si>
    <t>30 л</t>
  </si>
  <si>
    <t>Шпаклівка старт</t>
  </si>
  <si>
    <t>мішки</t>
  </si>
  <si>
    <t>Шпаклівка фініш</t>
  </si>
  <si>
    <t>Грінпласт</t>
  </si>
  <si>
    <t>Підлога</t>
  </si>
  <si>
    <t>Шліфування та лакування паркету</t>
  </si>
  <si>
    <t>Прибивання плінтусів</t>
  </si>
  <si>
    <t>Лак</t>
  </si>
  <si>
    <t>Плінтус</t>
  </si>
  <si>
    <t>Розхідні матеріали</t>
  </si>
  <si>
    <t>Двері металопластикові</t>
  </si>
  <si>
    <t xml:space="preserve">Встановлення </t>
  </si>
  <si>
    <t>Разом</t>
  </si>
  <si>
    <t>Встановлення обладнання</t>
  </si>
  <si>
    <t>Шафа для одягу</t>
  </si>
  <si>
    <t>Шафа для документів</t>
  </si>
  <si>
    <t>Шафа з замком</t>
  </si>
  <si>
    <t>Стіл журнальний трансформер</t>
  </si>
  <si>
    <t>Стіл робочий письмовий</t>
  </si>
  <si>
    <t>Килим</t>
  </si>
  <si>
    <t>Стільці для занять з учнями</t>
  </si>
  <si>
    <t xml:space="preserve">Ноутбук </t>
  </si>
  <si>
    <t>Колонки</t>
  </si>
  <si>
    <t>Фліпчарт</t>
  </si>
  <si>
    <t>Порохотяг</t>
  </si>
  <si>
    <t>Світильники</t>
  </si>
  <si>
    <t>Горщики для вазонів</t>
  </si>
  <si>
    <t>Вазони</t>
  </si>
  <si>
    <t>Принтер</t>
  </si>
  <si>
    <t>Багети</t>
  </si>
  <si>
    <t>тш</t>
  </si>
  <si>
    <t>Підготовка стін та стелі до робіт</t>
  </si>
  <si>
    <t>ціна</t>
  </si>
  <si>
    <t>Вартість</t>
  </si>
  <si>
    <t>Кількість</t>
  </si>
  <si>
    <t>екран</t>
  </si>
  <si>
    <t xml:space="preserve">Проектор </t>
  </si>
  <si>
    <t>Жалюзі</t>
  </si>
  <si>
    <t>Лампи</t>
  </si>
  <si>
    <t>компл.</t>
  </si>
  <si>
    <t>Диван кутовий (великий)</t>
  </si>
  <si>
    <t xml:space="preserve">Електрика </t>
  </si>
  <si>
    <t>Непередбачувані витрати</t>
  </si>
  <si>
    <t>Прокладання дроту</t>
  </si>
  <si>
    <t>Дріт</t>
  </si>
  <si>
    <t xml:space="preserve">Розробка проектно – кошторисної документаціі </t>
  </si>
  <si>
    <t>Розширення прлощі кабінету</t>
  </si>
  <si>
    <t>Акваріум кутовий</t>
  </si>
  <si>
    <t>Електричний камин</t>
  </si>
  <si>
    <t>М'які стільці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</si>
</sst>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??_р_._-;_-@_-"/>
    <numFmt numFmtId="165" formatCode="_-* #,##0.00\ _г_р_н_._-;\-* #,##0.00\ _г_р_н_._-;_-* &quot;-&quot;??\ _г_р_н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0"/>
      <name val="Arial Narrow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48" applyFont="1" applyFill="1" applyBorder="1" applyAlignment="1">
      <alignment horizontal="center" vertical="center"/>
      <protection/>
    </xf>
    <xf numFmtId="49" fontId="2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4" fontId="2" fillId="0" borderId="0" xfId="48" applyNumberFormat="1" applyFont="1" applyFill="1" applyBorder="1" applyAlignment="1">
      <alignment horizontal="center" vertical="center"/>
      <protection/>
    </xf>
    <xf numFmtId="164" fontId="6" fillId="33" borderId="10" xfId="64" applyNumberFormat="1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" fontId="8" fillId="34" borderId="10" xfId="64" applyNumberFormat="1" applyFont="1" applyFill="1" applyBorder="1" applyAlignment="1">
      <alignment horizontal="center" vertical="center" wrapText="1"/>
    </xf>
    <xf numFmtId="49" fontId="10" fillId="34" borderId="10" xfId="48" applyNumberFormat="1" applyFont="1" applyFill="1" applyBorder="1" applyAlignment="1">
      <alignment horizontal="left" vertical="center" wrapText="1"/>
      <protection/>
    </xf>
    <xf numFmtId="0" fontId="10" fillId="34" borderId="10" xfId="48" applyFont="1" applyFill="1" applyBorder="1" applyAlignment="1">
      <alignment horizontal="center" vertical="center" wrapText="1"/>
      <protection/>
    </xf>
    <xf numFmtId="4" fontId="6" fillId="34" borderId="10" xfId="48" applyNumberFormat="1" applyFont="1" applyFill="1" applyBorder="1" applyAlignment="1">
      <alignment horizontal="center" vertical="center" wrapText="1"/>
      <protection/>
    </xf>
    <xf numFmtId="4" fontId="11" fillId="34" borderId="10" xfId="65" applyNumberFormat="1" applyFont="1" applyFill="1" applyBorder="1" applyAlignment="1">
      <alignment horizontal="left" vertical="center"/>
    </xf>
    <xf numFmtId="4" fontId="6" fillId="34" borderId="10" xfId="65" applyNumberFormat="1" applyFont="1" applyFill="1" applyBorder="1" applyAlignment="1">
      <alignment horizontal="left" vertical="center" wrapText="1"/>
    </xf>
    <xf numFmtId="1" fontId="8" fillId="0" borderId="10" xfId="64" applyNumberFormat="1" applyFont="1" applyFill="1" applyBorder="1" applyAlignment="1">
      <alignment horizontal="center" vertical="center" wrapText="1"/>
    </xf>
    <xf numFmtId="49" fontId="8" fillId="35" borderId="10" xfId="48" applyNumberFormat="1" applyFont="1" applyFill="1" applyBorder="1" applyAlignment="1">
      <alignment horizontal="left" vertical="center" wrapText="1"/>
      <protection/>
    </xf>
    <xf numFmtId="0" fontId="8" fillId="35" borderId="10" xfId="48" applyFont="1" applyFill="1" applyBorder="1" applyAlignment="1">
      <alignment horizontal="center" vertical="center" wrapText="1"/>
      <protection/>
    </xf>
    <xf numFmtId="4" fontId="5" fillId="35" borderId="10" xfId="48" applyNumberFormat="1" applyFont="1" applyFill="1" applyBorder="1" applyAlignment="1">
      <alignment horizontal="center" vertical="center" wrapText="1"/>
      <protection/>
    </xf>
    <xf numFmtId="2" fontId="8" fillId="35" borderId="10" xfId="0" applyNumberFormat="1" applyFont="1" applyFill="1" applyBorder="1" applyAlignment="1">
      <alignment horizontal="right" vertical="center"/>
    </xf>
    <xf numFmtId="4" fontId="5" fillId="35" borderId="10" xfId="48" applyNumberFormat="1" applyFont="1" applyFill="1" applyBorder="1" applyAlignment="1">
      <alignment horizontal="center" vertical="top" wrapText="1"/>
      <protection/>
    </xf>
    <xf numFmtId="4" fontId="5" fillId="35" borderId="10" xfId="65" applyNumberFormat="1" applyFont="1" applyFill="1" applyBorder="1" applyAlignment="1">
      <alignment horizontal="right" vertical="center"/>
    </xf>
    <xf numFmtId="4" fontId="5" fillId="35" borderId="10" xfId="65" applyNumberFormat="1" applyFont="1" applyFill="1" applyBorder="1" applyAlignment="1">
      <alignment horizontal="right" vertical="center" wrapText="1"/>
    </xf>
    <xf numFmtId="49" fontId="5" fillId="35" borderId="10" xfId="54" applyNumberFormat="1" applyFont="1" applyFill="1" applyBorder="1" applyAlignment="1">
      <alignment horizontal="left" vertical="center" wrapText="1"/>
      <protection/>
    </xf>
    <xf numFmtId="4" fontId="5" fillId="35" borderId="10" xfId="64" applyNumberFormat="1" applyFont="1" applyFill="1" applyBorder="1" applyAlignment="1" applyProtection="1">
      <alignment horizontal="center" vertical="center"/>
      <protection/>
    </xf>
    <xf numFmtId="4" fontId="8" fillId="35" borderId="10" xfId="65" applyNumberFormat="1" applyFont="1" applyFill="1" applyBorder="1" applyAlignment="1" applyProtection="1">
      <alignment horizontal="right" vertical="center"/>
      <protection/>
    </xf>
    <xf numFmtId="49" fontId="8" fillId="0" borderId="10" xfId="48" applyNumberFormat="1" applyFont="1" applyFill="1" applyBorder="1" applyAlignment="1">
      <alignment horizontal="left"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4" fontId="5" fillId="0" borderId="10" xfId="65" applyNumberFormat="1" applyFont="1" applyFill="1" applyBorder="1" applyAlignment="1">
      <alignment horizontal="center" vertical="center" wrapText="1"/>
    </xf>
    <xf numFmtId="4" fontId="5" fillId="0" borderId="10" xfId="65" applyNumberFormat="1" applyFont="1" applyFill="1" applyBorder="1" applyAlignment="1">
      <alignment horizontal="right" vertical="center"/>
    </xf>
    <xf numFmtId="4" fontId="5" fillId="0" borderId="10" xfId="65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1" fontId="8" fillId="0" borderId="10" xfId="64" applyNumberFormat="1" applyFont="1" applyFill="1" applyBorder="1" applyAlignment="1" applyProtection="1">
      <alignment horizontal="center" vertical="center" wrapText="1"/>
      <protection/>
    </xf>
    <xf numFmtId="49" fontId="5" fillId="35" borderId="10" xfId="55" applyNumberFormat="1" applyFont="1" applyFill="1" applyBorder="1" applyAlignment="1">
      <alignment horizontal="left" vertical="center" wrapText="1"/>
      <protection/>
    </xf>
    <xf numFmtId="4" fontId="5" fillId="35" borderId="10" xfId="65" applyNumberFormat="1" applyFont="1" applyFill="1" applyBorder="1" applyAlignment="1">
      <alignment horizontal="center" vertical="center" wrapText="1"/>
    </xf>
    <xf numFmtId="0" fontId="5" fillId="35" borderId="10" xfId="54" applyFont="1" applyFill="1" applyBorder="1" applyAlignment="1">
      <alignment horizontal="center" vertical="center" wrapText="1"/>
      <protection/>
    </xf>
    <xf numFmtId="3" fontId="5" fillId="0" borderId="10" xfId="65" applyNumberFormat="1" applyFont="1" applyFill="1" applyBorder="1" applyAlignment="1">
      <alignment horizontal="center" vertical="center" wrapText="1"/>
    </xf>
    <xf numFmtId="1" fontId="8" fillId="36" borderId="10" xfId="64" applyNumberFormat="1" applyFont="1" applyFill="1" applyBorder="1" applyAlignment="1">
      <alignment horizontal="center" vertical="center" wrapText="1"/>
    </xf>
    <xf numFmtId="0" fontId="8" fillId="36" borderId="10" xfId="48" applyFont="1" applyFill="1" applyBorder="1" applyAlignment="1">
      <alignment horizontal="center" vertical="center" wrapText="1"/>
      <protection/>
    </xf>
    <xf numFmtId="4" fontId="5" fillId="36" borderId="10" xfId="64" applyNumberFormat="1" applyFont="1" applyFill="1" applyBorder="1" applyAlignment="1" applyProtection="1">
      <alignment horizontal="center" vertical="center"/>
      <protection/>
    </xf>
    <xf numFmtId="4" fontId="5" fillId="36" borderId="10" xfId="65" applyNumberFormat="1" applyFont="1" applyFill="1" applyBorder="1" applyAlignment="1">
      <alignment horizontal="right" vertical="center"/>
    </xf>
    <xf numFmtId="4" fontId="5" fillId="36" borderId="10" xfId="65" applyNumberFormat="1" applyFont="1" applyFill="1" applyBorder="1" applyAlignment="1">
      <alignment horizontal="right" vertical="center" wrapText="1"/>
    </xf>
    <xf numFmtId="2" fontId="8" fillId="36" borderId="10" xfId="0" applyNumberFormat="1" applyFont="1" applyFill="1" applyBorder="1" applyAlignment="1">
      <alignment horizontal="right" vertical="center"/>
    </xf>
    <xf numFmtId="4" fontId="5" fillId="36" borderId="10" xfId="65" applyNumberFormat="1" applyFont="1" applyFill="1" applyBorder="1" applyAlignment="1">
      <alignment horizontal="center" vertical="center" wrapText="1"/>
    </xf>
    <xf numFmtId="11" fontId="8" fillId="35" borderId="10" xfId="48" applyNumberFormat="1" applyFont="1" applyFill="1" applyBorder="1" applyAlignment="1">
      <alignment horizontal="center" vertical="center" wrapText="1"/>
      <protection/>
    </xf>
    <xf numFmtId="49" fontId="6" fillId="36" borderId="10" xfId="54" applyNumberFormat="1" applyFont="1" applyFill="1" applyBorder="1" applyAlignment="1">
      <alignment horizontal="left" vertical="center" wrapText="1"/>
      <protection/>
    </xf>
    <xf numFmtId="4" fontId="10" fillId="36" borderId="10" xfId="65" applyNumberFormat="1" applyFont="1" applyFill="1" applyBorder="1" applyAlignment="1" applyProtection="1">
      <alignment horizontal="right" vertical="center"/>
      <protection/>
    </xf>
    <xf numFmtId="1" fontId="10" fillId="36" borderId="10" xfId="64" applyNumberFormat="1" applyFont="1" applyFill="1" applyBorder="1" applyAlignment="1">
      <alignment horizontal="center" vertical="center" wrapText="1"/>
    </xf>
    <xf numFmtId="49" fontId="10" fillId="36" borderId="10" xfId="48" applyNumberFormat="1" applyFont="1" applyFill="1" applyBorder="1" applyAlignment="1">
      <alignment horizontal="left" vertical="center" wrapText="1"/>
      <protection/>
    </xf>
    <xf numFmtId="0" fontId="10" fillId="36" borderId="10" xfId="48" applyFont="1" applyFill="1" applyBorder="1" applyAlignment="1">
      <alignment horizontal="center" vertical="center" wrapText="1"/>
      <protection/>
    </xf>
    <xf numFmtId="4" fontId="6" fillId="36" borderId="10" xfId="65" applyNumberFormat="1" applyFont="1" applyFill="1" applyBorder="1" applyAlignment="1">
      <alignment horizontal="center" vertical="center" wrapText="1"/>
    </xf>
    <xf numFmtId="4" fontId="6" fillId="36" borderId="10" xfId="65" applyNumberFormat="1" applyFont="1" applyFill="1" applyBorder="1" applyAlignment="1">
      <alignment horizontal="right" vertical="center"/>
    </xf>
    <xf numFmtId="4" fontId="6" fillId="36" borderId="10" xfId="65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49" fontId="12" fillId="33" borderId="10" xfId="53" applyNumberFormat="1" applyFont="1" applyFill="1" applyBorder="1" applyAlignment="1">
      <alignment horizontal="left" vertical="center" wrapText="1"/>
      <protection/>
    </xf>
    <xf numFmtId="49" fontId="12" fillId="36" borderId="10" xfId="53" applyNumberFormat="1" applyFont="1" applyFill="1" applyBorder="1" applyAlignment="1">
      <alignment horizontal="left" vertical="center" wrapText="1"/>
      <protection/>
    </xf>
    <xf numFmtId="3" fontId="5" fillId="36" borderId="10" xfId="65" applyNumberFormat="1" applyFont="1" applyFill="1" applyBorder="1" applyAlignment="1">
      <alignment horizontal="center" vertical="center" wrapText="1"/>
    </xf>
    <xf numFmtId="49" fontId="10" fillId="35" borderId="10" xfId="48" applyNumberFormat="1" applyFont="1" applyFill="1" applyBorder="1" applyAlignment="1">
      <alignment horizontal="left" vertical="center" wrapText="1"/>
      <protection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4" fontId="6" fillId="35" borderId="10" xfId="65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0" borderId="10" xfId="0" applyBorder="1" applyAlignment="1">
      <alignment vertical="center"/>
    </xf>
    <xf numFmtId="4" fontId="10" fillId="35" borderId="10" xfId="65" applyNumberFormat="1" applyFont="1" applyFill="1" applyBorder="1" applyAlignment="1" applyProtection="1">
      <alignment horizontal="right" vertical="center"/>
      <protection/>
    </xf>
    <xf numFmtId="0" fontId="4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4" fontId="48" fillId="0" borderId="10" xfId="0" applyNumberFormat="1" applyFont="1" applyBorder="1" applyAlignment="1">
      <alignment/>
    </xf>
    <xf numFmtId="1" fontId="8" fillId="35" borderId="10" xfId="64" applyNumberFormat="1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/>
    </xf>
    <xf numFmtId="49" fontId="10" fillId="34" borderId="11" xfId="48" applyNumberFormat="1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11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6" fillId="33" borderId="10" xfId="53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164" fontId="6" fillId="33" borderId="10" xfId="64" applyNumberFormat="1" applyFont="1" applyFill="1" applyBorder="1" applyAlignment="1" applyProtection="1">
      <alignment horizontal="center" vertical="center" wrapText="1"/>
      <protection/>
    </xf>
    <xf numFmtId="49" fontId="6" fillId="33" borderId="10" xfId="53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Кошторис_Наукова.2а_благоустр│й_11_08_14_благоустр│й-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_Sv_Teodora_10_vukonannia" xfId="54"/>
    <cellStyle name="Обычный_Zamarstunivsjka_85_a_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Фінансовий_Кошторис_Наукова.2а_благоустр│й_11_08_14_благоустр│й-1_Додаток №1 кошторис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zoomScalePageLayoutView="0" workbookViewId="0" topLeftCell="A58">
      <selection activeCell="I73" sqref="I73"/>
    </sheetView>
  </sheetViews>
  <sheetFormatPr defaultColWidth="9.140625" defaultRowHeight="15"/>
  <cols>
    <col min="2" max="2" width="29.7109375" style="0" customWidth="1"/>
    <col min="6" max="6" width="11.28125" style="0" bestFit="1" customWidth="1"/>
  </cols>
  <sheetData>
    <row r="2" spans="1:6" ht="23.25">
      <c r="A2" s="80" t="s">
        <v>0</v>
      </c>
      <c r="B2" s="80"/>
      <c r="C2" s="80"/>
      <c r="D2" s="80"/>
      <c r="E2" s="80"/>
      <c r="F2" s="80"/>
    </row>
    <row r="3" spans="1:6" ht="57.75" customHeight="1">
      <c r="A3" s="81" t="s">
        <v>7</v>
      </c>
      <c r="B3" s="81"/>
      <c r="C3" s="81"/>
      <c r="D3" s="81"/>
      <c r="E3" s="81"/>
      <c r="F3" s="81"/>
    </row>
    <row r="4" spans="1:6" ht="15">
      <c r="A4" s="1"/>
      <c r="B4" s="2"/>
      <c r="C4" s="3"/>
      <c r="D4" s="4"/>
      <c r="E4" s="4"/>
      <c r="F4" s="4"/>
    </row>
    <row r="5" spans="1:6" ht="15" customHeight="1">
      <c r="A5" s="82" t="s">
        <v>1</v>
      </c>
      <c r="B5" s="83" t="s">
        <v>2</v>
      </c>
      <c r="C5" s="79" t="s">
        <v>3</v>
      </c>
      <c r="D5" s="79" t="s">
        <v>66</v>
      </c>
      <c r="E5" s="79" t="s">
        <v>4</v>
      </c>
      <c r="F5" s="79"/>
    </row>
    <row r="6" spans="1:6" ht="15">
      <c r="A6" s="82"/>
      <c r="B6" s="83"/>
      <c r="C6" s="79"/>
      <c r="D6" s="79"/>
      <c r="E6" s="79" t="s">
        <v>64</v>
      </c>
      <c r="F6" s="79" t="s">
        <v>65</v>
      </c>
    </row>
    <row r="7" spans="1:6" ht="15">
      <c r="A7" s="82"/>
      <c r="B7" s="83"/>
      <c r="C7" s="79"/>
      <c r="D7" s="79"/>
      <c r="E7" s="79"/>
      <c r="F7" s="79"/>
    </row>
    <row r="8" spans="1:6" ht="30.75" customHeight="1">
      <c r="A8" s="5"/>
      <c r="B8" s="53" t="s">
        <v>21</v>
      </c>
      <c r="C8" s="6"/>
      <c r="D8" s="6"/>
      <c r="E8" s="6"/>
      <c r="F8" s="6"/>
    </row>
    <row r="9" spans="1:6" ht="15">
      <c r="A9" s="7">
        <v>1</v>
      </c>
      <c r="B9" s="8" t="s">
        <v>8</v>
      </c>
      <c r="C9" s="9"/>
      <c r="D9" s="10"/>
      <c r="E9" s="11"/>
      <c r="F9" s="12"/>
    </row>
    <row r="10" spans="1:6" ht="15">
      <c r="A10" s="13"/>
      <c r="B10" s="14" t="s">
        <v>9</v>
      </c>
      <c r="C10" s="15" t="s">
        <v>6</v>
      </c>
      <c r="D10" s="16">
        <v>1</v>
      </c>
      <c r="E10" s="17">
        <v>300</v>
      </c>
      <c r="F10" s="23">
        <f>D10*E10</f>
        <v>300</v>
      </c>
    </row>
    <row r="11" spans="1:6" ht="15">
      <c r="A11" s="13"/>
      <c r="B11" s="14" t="s">
        <v>10</v>
      </c>
      <c r="C11" s="15" t="s">
        <v>6</v>
      </c>
      <c r="D11" s="18">
        <v>2</v>
      </c>
      <c r="E11" s="17">
        <v>900</v>
      </c>
      <c r="F11" s="23">
        <f>D11*E11</f>
        <v>1800</v>
      </c>
    </row>
    <row r="12" spans="1:6" ht="15">
      <c r="A12" s="13"/>
      <c r="B12" s="21" t="s">
        <v>11</v>
      </c>
      <c r="C12" s="15" t="s">
        <v>6</v>
      </c>
      <c r="D12" s="22">
        <v>2</v>
      </c>
      <c r="E12" s="17">
        <v>3000</v>
      </c>
      <c r="F12" s="23">
        <f>D12*E12</f>
        <v>6000</v>
      </c>
    </row>
    <row r="13" spans="1:6" ht="15">
      <c r="A13" s="36">
        <v>2</v>
      </c>
      <c r="B13" s="44" t="s">
        <v>73</v>
      </c>
      <c r="C13" s="37"/>
      <c r="D13" s="38"/>
      <c r="E13" s="39"/>
      <c r="F13" s="40"/>
    </row>
    <row r="14" spans="1:6" ht="15">
      <c r="A14" s="13"/>
      <c r="B14" s="21" t="s">
        <v>13</v>
      </c>
      <c r="C14" s="15" t="s">
        <v>6</v>
      </c>
      <c r="D14" s="22">
        <v>4</v>
      </c>
      <c r="E14" s="19">
        <v>220</v>
      </c>
      <c r="F14" s="23">
        <f>D14*E14</f>
        <v>880</v>
      </c>
    </row>
    <row r="15" spans="1:6" ht="15">
      <c r="A15" s="13"/>
      <c r="B15" s="24" t="s">
        <v>17</v>
      </c>
      <c r="C15" s="25" t="s">
        <v>6</v>
      </c>
      <c r="D15" s="26">
        <v>4</v>
      </c>
      <c r="E15" s="27">
        <v>75</v>
      </c>
      <c r="F15" s="23">
        <f>D15*E15</f>
        <v>300</v>
      </c>
    </row>
    <row r="16" spans="1:6" ht="15">
      <c r="A16" s="13"/>
      <c r="B16" s="24" t="s">
        <v>14</v>
      </c>
      <c r="C16" s="25" t="s">
        <v>6</v>
      </c>
      <c r="D16" s="26">
        <v>1</v>
      </c>
      <c r="E16" s="27">
        <v>100</v>
      </c>
      <c r="F16" s="23">
        <f>D16*E16</f>
        <v>100</v>
      </c>
    </row>
    <row r="17" spans="1:6" ht="15">
      <c r="A17" s="13"/>
      <c r="B17" s="24" t="s">
        <v>75</v>
      </c>
      <c r="C17" s="25" t="s">
        <v>15</v>
      </c>
      <c r="D17" s="26">
        <v>40</v>
      </c>
      <c r="E17" s="27">
        <v>25</v>
      </c>
      <c r="F17" s="23">
        <f>D17*E17</f>
        <v>1000</v>
      </c>
    </row>
    <row r="18" spans="1:6" ht="15">
      <c r="A18" s="13"/>
      <c r="B18" s="24" t="s">
        <v>76</v>
      </c>
      <c r="C18" s="25" t="s">
        <v>15</v>
      </c>
      <c r="D18" s="26">
        <v>50</v>
      </c>
      <c r="E18" s="27">
        <v>25</v>
      </c>
      <c r="F18" s="23">
        <f>D18*E18</f>
        <v>1250</v>
      </c>
    </row>
    <row r="19" spans="1:6" ht="24">
      <c r="A19" s="36">
        <v>3</v>
      </c>
      <c r="B19" s="44" t="s">
        <v>18</v>
      </c>
      <c r="C19" s="37"/>
      <c r="D19" s="42"/>
      <c r="E19" s="41"/>
      <c r="F19" s="39"/>
    </row>
    <row r="20" spans="1:6" ht="15">
      <c r="A20" s="70"/>
      <c r="B20" s="21" t="s">
        <v>78</v>
      </c>
      <c r="C20" s="15"/>
      <c r="D20" s="33"/>
      <c r="E20" s="17"/>
      <c r="F20" s="19">
        <v>8000</v>
      </c>
    </row>
    <row r="21" spans="1:6" ht="15">
      <c r="A21" s="31"/>
      <c r="B21" s="32" t="s">
        <v>63</v>
      </c>
      <c r="C21" s="43" t="s">
        <v>19</v>
      </c>
      <c r="D21" s="33">
        <v>70</v>
      </c>
      <c r="E21" s="19">
        <v>100</v>
      </c>
      <c r="F21" s="23">
        <f aca="true" t="shared" si="0" ref="F21:F33">D21*E21</f>
        <v>7000</v>
      </c>
    </row>
    <row r="22" spans="1:6" ht="24">
      <c r="A22" s="31"/>
      <c r="B22" s="32" t="s">
        <v>20</v>
      </c>
      <c r="C22" s="43" t="s">
        <v>19</v>
      </c>
      <c r="D22" s="33">
        <v>70</v>
      </c>
      <c r="E22" s="19">
        <v>25</v>
      </c>
      <c r="F22" s="23">
        <f t="shared" si="0"/>
        <v>1750</v>
      </c>
    </row>
    <row r="23" spans="1:6" ht="15">
      <c r="A23" s="13"/>
      <c r="B23" s="30" t="s">
        <v>22</v>
      </c>
      <c r="C23" s="25" t="s">
        <v>23</v>
      </c>
      <c r="D23" s="26">
        <v>3</v>
      </c>
      <c r="E23" s="29">
        <v>350</v>
      </c>
      <c r="F23" s="23">
        <f t="shared" si="0"/>
        <v>1050</v>
      </c>
    </row>
    <row r="24" spans="1:6" ht="15">
      <c r="A24" s="31"/>
      <c r="B24" s="32" t="s">
        <v>24</v>
      </c>
      <c r="C24" s="43" t="s">
        <v>19</v>
      </c>
      <c r="D24" s="33">
        <v>55</v>
      </c>
      <c r="E24" s="19">
        <v>100</v>
      </c>
      <c r="F24" s="23">
        <f t="shared" si="0"/>
        <v>5500</v>
      </c>
    </row>
    <row r="25" spans="1:6" ht="15">
      <c r="A25" s="13"/>
      <c r="B25" s="14" t="s">
        <v>25</v>
      </c>
      <c r="C25" s="43" t="s">
        <v>19</v>
      </c>
      <c r="D25" s="16">
        <v>55</v>
      </c>
      <c r="E25" s="17">
        <v>350</v>
      </c>
      <c r="F25" s="23">
        <f t="shared" si="0"/>
        <v>19250</v>
      </c>
    </row>
    <row r="26" spans="1:6" ht="15">
      <c r="A26" s="13"/>
      <c r="B26" s="14" t="s">
        <v>61</v>
      </c>
      <c r="C26" s="43" t="s">
        <v>62</v>
      </c>
      <c r="D26" s="16">
        <v>10</v>
      </c>
      <c r="E26" s="17">
        <v>24</v>
      </c>
      <c r="F26" s="23">
        <f t="shared" si="0"/>
        <v>240</v>
      </c>
    </row>
    <row r="27" spans="1:6" ht="15">
      <c r="A27" s="13"/>
      <c r="B27" s="14" t="s">
        <v>26</v>
      </c>
      <c r="C27" s="43" t="s">
        <v>19</v>
      </c>
      <c r="D27" s="18">
        <v>55</v>
      </c>
      <c r="E27" s="17">
        <v>300</v>
      </c>
      <c r="F27" s="23">
        <f t="shared" si="0"/>
        <v>16500</v>
      </c>
    </row>
    <row r="28" spans="1:6" ht="24">
      <c r="A28" s="13"/>
      <c r="B28" s="21" t="s">
        <v>27</v>
      </c>
      <c r="C28" s="43" t="s">
        <v>19</v>
      </c>
      <c r="D28" s="22">
        <v>55</v>
      </c>
      <c r="E28" s="17">
        <v>400</v>
      </c>
      <c r="F28" s="23">
        <f t="shared" si="0"/>
        <v>22000</v>
      </c>
    </row>
    <row r="29" spans="1:6" ht="15">
      <c r="A29" s="13"/>
      <c r="B29" s="21" t="s">
        <v>28</v>
      </c>
      <c r="C29" s="15" t="s">
        <v>29</v>
      </c>
      <c r="D29" s="22">
        <v>4</v>
      </c>
      <c r="E29" s="17">
        <v>1000</v>
      </c>
      <c r="F29" s="23">
        <f t="shared" si="0"/>
        <v>4000</v>
      </c>
    </row>
    <row r="30" spans="1:6" ht="15">
      <c r="A30" s="13"/>
      <c r="B30" s="21" t="s">
        <v>30</v>
      </c>
      <c r="C30" s="15" t="s">
        <v>31</v>
      </c>
      <c r="D30" s="22">
        <v>4</v>
      </c>
      <c r="E30" s="19">
        <v>300</v>
      </c>
      <c r="F30" s="23">
        <f t="shared" si="0"/>
        <v>1200</v>
      </c>
    </row>
    <row r="31" spans="1:6" ht="15">
      <c r="A31" s="13"/>
      <c r="B31" s="21" t="s">
        <v>32</v>
      </c>
      <c r="C31" s="15" t="s">
        <v>33</v>
      </c>
      <c r="D31" s="22">
        <v>20</v>
      </c>
      <c r="E31" s="17">
        <v>130</v>
      </c>
      <c r="F31" s="23">
        <f t="shared" si="0"/>
        <v>2600</v>
      </c>
    </row>
    <row r="32" spans="1:6" ht="15">
      <c r="A32" s="13"/>
      <c r="B32" s="21" t="s">
        <v>34</v>
      </c>
      <c r="C32" s="15" t="s">
        <v>33</v>
      </c>
      <c r="D32" s="22">
        <v>10</v>
      </c>
      <c r="E32" s="19">
        <v>180</v>
      </c>
      <c r="F32" s="23">
        <f t="shared" si="0"/>
        <v>1800</v>
      </c>
    </row>
    <row r="33" spans="1:6" ht="15">
      <c r="A33" s="13"/>
      <c r="B33" s="21" t="s">
        <v>35</v>
      </c>
      <c r="C33" s="15" t="s">
        <v>33</v>
      </c>
      <c r="D33" s="22">
        <v>10</v>
      </c>
      <c r="E33" s="17">
        <v>260</v>
      </c>
      <c r="F33" s="23">
        <f t="shared" si="0"/>
        <v>2600</v>
      </c>
    </row>
    <row r="34" spans="1:6" s="52" customFormat="1" ht="15">
      <c r="A34" s="46">
        <v>4</v>
      </c>
      <c r="B34" s="47" t="s">
        <v>36</v>
      </c>
      <c r="C34" s="48"/>
      <c r="D34" s="49"/>
      <c r="E34" s="50"/>
      <c r="F34" s="51"/>
    </row>
    <row r="35" spans="1:6" ht="15">
      <c r="A35" s="13"/>
      <c r="B35" s="24" t="s">
        <v>37</v>
      </c>
      <c r="C35" s="43" t="s">
        <v>19</v>
      </c>
      <c r="D35" s="26">
        <v>22</v>
      </c>
      <c r="E35" s="26">
        <v>200</v>
      </c>
      <c r="F35" s="23">
        <f>D35*E35</f>
        <v>4400</v>
      </c>
    </row>
    <row r="36" spans="1:6" ht="15">
      <c r="A36" s="13"/>
      <c r="B36" s="24" t="s">
        <v>38</v>
      </c>
      <c r="C36" s="43" t="s">
        <v>15</v>
      </c>
      <c r="D36" s="26">
        <v>22</v>
      </c>
      <c r="E36" s="26">
        <v>80</v>
      </c>
      <c r="F36" s="23">
        <f>D36*E36</f>
        <v>1760</v>
      </c>
    </row>
    <row r="37" spans="1:9" ht="15">
      <c r="A37" s="13"/>
      <c r="B37" s="24" t="s">
        <v>39</v>
      </c>
      <c r="C37" s="25"/>
      <c r="D37" s="26"/>
      <c r="E37" s="27"/>
      <c r="F37" s="28">
        <v>4000</v>
      </c>
      <c r="I37" s="52"/>
    </row>
    <row r="38" spans="1:6" ht="15">
      <c r="A38" s="13"/>
      <c r="B38" s="24" t="s">
        <v>40</v>
      </c>
      <c r="C38" s="25" t="s">
        <v>6</v>
      </c>
      <c r="D38" s="26">
        <v>13</v>
      </c>
      <c r="E38" s="27">
        <v>200</v>
      </c>
      <c r="F38" s="23">
        <f>D38*E38</f>
        <v>2600</v>
      </c>
    </row>
    <row r="39" spans="1:6" ht="15">
      <c r="A39" s="13"/>
      <c r="B39" s="24" t="s">
        <v>41</v>
      </c>
      <c r="C39" s="25"/>
      <c r="D39" s="26"/>
      <c r="E39" s="27"/>
      <c r="F39" s="28">
        <v>500</v>
      </c>
    </row>
    <row r="40" spans="1:6" ht="20.25" customHeight="1">
      <c r="A40" s="72" t="s">
        <v>44</v>
      </c>
      <c r="B40" s="73"/>
      <c r="C40" s="74"/>
      <c r="D40" s="74"/>
      <c r="E40" s="75"/>
      <c r="F40" s="12">
        <f>SUM(F10:F39)</f>
        <v>118380</v>
      </c>
    </row>
    <row r="41" spans="1:6" ht="15" customHeight="1">
      <c r="A41" s="56"/>
      <c r="B41" s="57"/>
      <c r="C41" s="58"/>
      <c r="D41" s="58"/>
      <c r="E41" s="58"/>
      <c r="F41" s="59"/>
    </row>
    <row r="42" spans="1:6" s="60" customFormat="1" ht="27" customHeight="1">
      <c r="A42" s="46">
        <v>5</v>
      </c>
      <c r="B42" s="54" t="s">
        <v>45</v>
      </c>
      <c r="C42" s="37"/>
      <c r="D42" s="55"/>
      <c r="E42" s="39"/>
      <c r="F42" s="40"/>
    </row>
    <row r="43" spans="1:6" ht="15" customHeight="1">
      <c r="A43" s="13"/>
      <c r="B43" s="21" t="s">
        <v>12</v>
      </c>
      <c r="C43" s="25" t="s">
        <v>6</v>
      </c>
      <c r="D43" s="22">
        <v>6</v>
      </c>
      <c r="E43" s="17">
        <v>240</v>
      </c>
      <c r="F43" s="23">
        <f>D43*E43</f>
        <v>1440</v>
      </c>
    </row>
    <row r="44" spans="1:6" ht="15" customHeight="1">
      <c r="A44" s="13"/>
      <c r="B44" s="21" t="s">
        <v>57</v>
      </c>
      <c r="C44" s="25" t="s">
        <v>6</v>
      </c>
      <c r="D44" s="22">
        <v>4</v>
      </c>
      <c r="E44" s="17">
        <v>950</v>
      </c>
      <c r="F44" s="23">
        <f>D44*E44</f>
        <v>3800</v>
      </c>
    </row>
    <row r="45" spans="1:6" ht="15" customHeight="1">
      <c r="A45" s="13"/>
      <c r="B45" s="21" t="s">
        <v>70</v>
      </c>
      <c r="C45" s="25" t="s">
        <v>6</v>
      </c>
      <c r="D45" s="22">
        <v>12</v>
      </c>
      <c r="E45" s="17">
        <v>55</v>
      </c>
      <c r="F45" s="23">
        <f>D45*E45</f>
        <v>660</v>
      </c>
    </row>
    <row r="46" spans="1:6" ht="15" customHeight="1">
      <c r="A46" s="13"/>
      <c r="B46" s="24" t="s">
        <v>16</v>
      </c>
      <c r="C46" s="25" t="s">
        <v>15</v>
      </c>
      <c r="D46" s="26">
        <v>2</v>
      </c>
      <c r="E46" s="27">
        <v>400</v>
      </c>
      <c r="F46" s="23">
        <f>D46*E46</f>
        <v>800</v>
      </c>
    </row>
    <row r="47" spans="1:6" ht="15" customHeight="1">
      <c r="A47" s="13"/>
      <c r="B47" s="21" t="s">
        <v>42</v>
      </c>
      <c r="C47" s="34" t="s">
        <v>6</v>
      </c>
      <c r="D47" s="33">
        <v>1</v>
      </c>
      <c r="E47" s="17">
        <v>8500</v>
      </c>
      <c r="F47" s="23">
        <f>D47*E47</f>
        <v>8500</v>
      </c>
    </row>
    <row r="48" spans="1:6" ht="15" customHeight="1">
      <c r="A48" s="13"/>
      <c r="B48" s="14" t="s">
        <v>43</v>
      </c>
      <c r="C48" s="15" t="s">
        <v>6</v>
      </c>
      <c r="D48" s="33">
        <v>1</v>
      </c>
      <c r="E48" s="19">
        <v>800</v>
      </c>
      <c r="F48" s="20">
        <v>800</v>
      </c>
    </row>
    <row r="49" spans="1:6" ht="15">
      <c r="A49" s="13"/>
      <c r="B49" s="21" t="s">
        <v>46</v>
      </c>
      <c r="C49" s="15" t="s">
        <v>6</v>
      </c>
      <c r="D49" s="35">
        <v>1</v>
      </c>
      <c r="E49" s="27">
        <v>4500</v>
      </c>
      <c r="F49" s="23">
        <f aca="true" t="shared" si="1" ref="F49:F69">D49*E49</f>
        <v>4500</v>
      </c>
    </row>
    <row r="50" spans="1:6" ht="15">
      <c r="A50" s="13"/>
      <c r="B50" s="21" t="s">
        <v>47</v>
      </c>
      <c r="C50" s="15" t="s">
        <v>6</v>
      </c>
      <c r="D50" s="35">
        <v>1</v>
      </c>
      <c r="E50" s="27">
        <v>3500</v>
      </c>
      <c r="F50" s="23">
        <f t="shared" si="1"/>
        <v>3500</v>
      </c>
    </row>
    <row r="51" spans="1:6" ht="15">
      <c r="A51" s="13"/>
      <c r="B51" s="21" t="s">
        <v>48</v>
      </c>
      <c r="C51" s="15" t="s">
        <v>6</v>
      </c>
      <c r="D51" s="35">
        <v>1</v>
      </c>
      <c r="E51" s="27">
        <v>3550</v>
      </c>
      <c r="F51" s="23">
        <f t="shared" si="1"/>
        <v>3550</v>
      </c>
    </row>
    <row r="52" spans="1:6" ht="15">
      <c r="A52" s="13"/>
      <c r="B52" s="21" t="s">
        <v>49</v>
      </c>
      <c r="C52" s="15" t="s">
        <v>6</v>
      </c>
      <c r="D52" s="35">
        <v>1</v>
      </c>
      <c r="E52" s="27">
        <v>7600</v>
      </c>
      <c r="F52" s="23">
        <f t="shared" si="1"/>
        <v>7600</v>
      </c>
    </row>
    <row r="53" spans="1:6" ht="15">
      <c r="A53" s="13"/>
      <c r="B53" s="21" t="s">
        <v>50</v>
      </c>
      <c r="C53" s="15" t="s">
        <v>6</v>
      </c>
      <c r="D53" s="35">
        <v>1</v>
      </c>
      <c r="E53" s="27">
        <v>3500</v>
      </c>
      <c r="F53" s="23">
        <f t="shared" si="1"/>
        <v>3500</v>
      </c>
    </row>
    <row r="54" spans="1:6" ht="15">
      <c r="A54" s="13"/>
      <c r="B54" s="21" t="s">
        <v>72</v>
      </c>
      <c r="C54" s="15" t="s">
        <v>6</v>
      </c>
      <c r="D54" s="35">
        <v>1</v>
      </c>
      <c r="E54" s="27">
        <v>15000</v>
      </c>
      <c r="F54" s="23">
        <f t="shared" si="1"/>
        <v>15000</v>
      </c>
    </row>
    <row r="55" spans="1:6" ht="15">
      <c r="A55" s="13"/>
      <c r="B55" s="21" t="s">
        <v>51</v>
      </c>
      <c r="C55" s="15" t="s">
        <v>6</v>
      </c>
      <c r="D55" s="35">
        <v>1</v>
      </c>
      <c r="E55" s="27">
        <v>5000</v>
      </c>
      <c r="F55" s="23">
        <f t="shared" si="1"/>
        <v>5000</v>
      </c>
    </row>
    <row r="56" spans="1:6" ht="15">
      <c r="A56" s="13"/>
      <c r="B56" s="21" t="s">
        <v>79</v>
      </c>
      <c r="C56" s="15" t="s">
        <v>6</v>
      </c>
      <c r="D56" s="35">
        <v>1</v>
      </c>
      <c r="E56" s="27">
        <v>8000</v>
      </c>
      <c r="F56" s="23">
        <f t="shared" si="1"/>
        <v>8000</v>
      </c>
    </row>
    <row r="57" spans="1:6" ht="15">
      <c r="A57" s="13"/>
      <c r="B57" s="21" t="s">
        <v>80</v>
      </c>
      <c r="C57" s="15" t="s">
        <v>6</v>
      </c>
      <c r="D57" s="35">
        <v>1</v>
      </c>
      <c r="E57" s="27">
        <v>8500</v>
      </c>
      <c r="F57" s="23">
        <f t="shared" si="1"/>
        <v>8500</v>
      </c>
    </row>
    <row r="58" spans="1:6" ht="15">
      <c r="A58" s="13"/>
      <c r="B58" s="21" t="s">
        <v>81</v>
      </c>
      <c r="C58" s="15" t="s">
        <v>6</v>
      </c>
      <c r="D58" s="35">
        <v>2</v>
      </c>
      <c r="E58" s="27">
        <v>1500</v>
      </c>
      <c r="F58" s="23">
        <f t="shared" si="1"/>
        <v>3000</v>
      </c>
    </row>
    <row r="59" spans="1:6" ht="15">
      <c r="A59" s="13"/>
      <c r="B59" s="21" t="s">
        <v>52</v>
      </c>
      <c r="C59" s="15" t="s">
        <v>6</v>
      </c>
      <c r="D59" s="35">
        <v>15</v>
      </c>
      <c r="E59" s="27">
        <v>500</v>
      </c>
      <c r="F59" s="23">
        <f t="shared" si="1"/>
        <v>7500</v>
      </c>
    </row>
    <row r="60" spans="1:6" ht="15">
      <c r="A60" s="13"/>
      <c r="B60" s="21" t="s">
        <v>53</v>
      </c>
      <c r="C60" s="15" t="s">
        <v>6</v>
      </c>
      <c r="D60" s="35">
        <v>1</v>
      </c>
      <c r="E60" s="27">
        <v>15000</v>
      </c>
      <c r="F60" s="23">
        <f t="shared" si="1"/>
        <v>15000</v>
      </c>
    </row>
    <row r="61" spans="1:6" ht="15">
      <c r="A61" s="13"/>
      <c r="B61" s="21" t="s">
        <v>60</v>
      </c>
      <c r="C61" s="15" t="s">
        <v>6</v>
      </c>
      <c r="D61" s="35">
        <v>1</v>
      </c>
      <c r="E61" s="27">
        <v>4500</v>
      </c>
      <c r="F61" s="23">
        <f t="shared" si="1"/>
        <v>4500</v>
      </c>
    </row>
    <row r="62" spans="1:6" ht="15">
      <c r="A62" s="13"/>
      <c r="B62" s="21" t="s">
        <v>68</v>
      </c>
      <c r="C62" s="15" t="s">
        <v>6</v>
      </c>
      <c r="D62" s="35">
        <v>1</v>
      </c>
      <c r="E62" s="27">
        <v>15000</v>
      </c>
      <c r="F62" s="23">
        <f t="shared" si="1"/>
        <v>15000</v>
      </c>
    </row>
    <row r="63" spans="1:6" ht="15">
      <c r="A63" s="13"/>
      <c r="B63" s="21" t="s">
        <v>67</v>
      </c>
      <c r="C63" s="15" t="s">
        <v>6</v>
      </c>
      <c r="D63" s="35">
        <v>1</v>
      </c>
      <c r="E63" s="27">
        <v>5000</v>
      </c>
      <c r="F63" s="23">
        <f t="shared" si="1"/>
        <v>5000</v>
      </c>
    </row>
    <row r="64" spans="1:6" ht="15">
      <c r="A64" s="13"/>
      <c r="B64" s="21" t="s">
        <v>54</v>
      </c>
      <c r="C64" s="15" t="s">
        <v>71</v>
      </c>
      <c r="D64" s="35">
        <v>1</v>
      </c>
      <c r="E64" s="27">
        <v>1000</v>
      </c>
      <c r="F64" s="23">
        <f t="shared" si="1"/>
        <v>1000</v>
      </c>
    </row>
    <row r="65" spans="1:6" ht="15">
      <c r="A65" s="13"/>
      <c r="B65" s="21" t="s">
        <v>55</v>
      </c>
      <c r="C65" s="15" t="s">
        <v>6</v>
      </c>
      <c r="D65" s="35">
        <v>1</v>
      </c>
      <c r="E65" s="27">
        <v>3256</v>
      </c>
      <c r="F65" s="23">
        <f t="shared" si="1"/>
        <v>3256</v>
      </c>
    </row>
    <row r="66" spans="1:6" ht="15">
      <c r="A66" s="13"/>
      <c r="B66" s="21" t="s">
        <v>69</v>
      </c>
      <c r="C66" s="43" t="s">
        <v>19</v>
      </c>
      <c r="D66" s="35">
        <v>6</v>
      </c>
      <c r="E66" s="27">
        <v>350</v>
      </c>
      <c r="F66" s="23">
        <f t="shared" si="1"/>
        <v>2100</v>
      </c>
    </row>
    <row r="67" spans="1:6" ht="15">
      <c r="A67" s="13"/>
      <c r="B67" s="21" t="s">
        <v>56</v>
      </c>
      <c r="C67" s="15" t="s">
        <v>6</v>
      </c>
      <c r="D67" s="35">
        <v>1</v>
      </c>
      <c r="E67" s="27">
        <v>3500</v>
      </c>
      <c r="F67" s="23">
        <f t="shared" si="1"/>
        <v>3500</v>
      </c>
    </row>
    <row r="68" spans="1:6" ht="15">
      <c r="A68" s="13"/>
      <c r="B68" s="21" t="s">
        <v>58</v>
      </c>
      <c r="C68" s="15" t="s">
        <v>6</v>
      </c>
      <c r="D68" s="33">
        <v>15</v>
      </c>
      <c r="E68" s="19">
        <v>100</v>
      </c>
      <c r="F68" s="23">
        <f t="shared" si="1"/>
        <v>1500</v>
      </c>
    </row>
    <row r="69" spans="1:6" ht="15">
      <c r="A69" s="13"/>
      <c r="B69" s="21" t="s">
        <v>59</v>
      </c>
      <c r="C69" s="15" t="s">
        <v>6</v>
      </c>
      <c r="D69" s="33">
        <v>15</v>
      </c>
      <c r="E69" s="19">
        <v>200</v>
      </c>
      <c r="F69" s="23">
        <f t="shared" si="1"/>
        <v>3000</v>
      </c>
    </row>
    <row r="70" spans="1:6" ht="15">
      <c r="A70" s="72" t="s">
        <v>44</v>
      </c>
      <c r="B70" s="73"/>
      <c r="C70" s="74"/>
      <c r="D70" s="74"/>
      <c r="E70" s="75"/>
      <c r="F70" s="45">
        <f>SUM(F43:F69)</f>
        <v>139506</v>
      </c>
    </row>
    <row r="71" spans="1:6" ht="15">
      <c r="A71" s="56"/>
      <c r="B71" s="66" t="s">
        <v>77</v>
      </c>
      <c r="C71" s="67"/>
      <c r="D71" s="67"/>
      <c r="E71" s="61"/>
      <c r="F71" s="62">
        <f>(F40+F70)/20</f>
        <v>12894.3</v>
      </c>
    </row>
    <row r="72" spans="1:6" ht="15">
      <c r="A72" s="64"/>
      <c r="B72" s="63" t="s">
        <v>74</v>
      </c>
      <c r="C72" s="68"/>
      <c r="D72" s="65"/>
      <c r="E72" s="65"/>
      <c r="F72" s="71">
        <f>(F70+F40)/10</f>
        <v>25788.6</v>
      </c>
    </row>
    <row r="73" spans="1:6" s="52" customFormat="1" ht="15.75">
      <c r="A73" s="76" t="s">
        <v>5</v>
      </c>
      <c r="B73" s="77"/>
      <c r="C73" s="77"/>
      <c r="D73" s="77"/>
      <c r="E73" s="78"/>
      <c r="F73" s="69">
        <f>SUM(F40,F70,F71,F72)</f>
        <v>296568.89999999997</v>
      </c>
    </row>
  </sheetData>
  <sheetProtection/>
  <mergeCells count="12">
    <mergeCell ref="E5:F5"/>
    <mergeCell ref="E6:E7"/>
    <mergeCell ref="A40:E40"/>
    <mergeCell ref="A70:E70"/>
    <mergeCell ref="A73:E73"/>
    <mergeCell ref="F6:F7"/>
    <mergeCell ref="A2:F2"/>
    <mergeCell ref="A3:F3"/>
    <mergeCell ref="A5:A7"/>
    <mergeCell ref="B5:B7"/>
    <mergeCell ref="C5:C7"/>
    <mergeCell ref="D5:D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2017-09-14T10:51:42Z</dcterms:modified>
  <cp:category/>
  <cp:version/>
  <cp:contentType/>
  <cp:contentStatus/>
</cp:coreProperties>
</file>