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10"/>
  </bookViews>
  <sheets>
    <sheet name="Бюдже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29" i="1"/>
  <c r="E17" i="1" l="1"/>
  <c r="E11" i="1"/>
  <c r="E12" i="1"/>
  <c r="E32" i="1"/>
  <c r="E31" i="1"/>
  <c r="E30" i="1"/>
  <c r="E28" i="1"/>
  <c r="E27" i="1"/>
  <c r="E26" i="1"/>
  <c r="E25" i="1"/>
  <c r="E24" i="1" l="1"/>
  <c r="D22" i="1" l="1"/>
  <c r="E22" i="1" s="1"/>
  <c r="E7" i="1"/>
  <c r="E13" i="1"/>
  <c r="E14" i="1"/>
  <c r="E15" i="1"/>
  <c r="E16" i="1"/>
  <c r="E18" i="1"/>
  <c r="E19" i="1"/>
  <c r="E10" i="1"/>
  <c r="E9" i="1" l="1"/>
  <c r="E23" i="1" s="1"/>
  <c r="E6" i="1"/>
  <c r="E5" i="1"/>
  <c r="D23" i="1" l="1"/>
  <c r="E34" i="1"/>
</calcChain>
</file>

<file path=xl/sharedStrings.xml><?xml version="1.0" encoding="utf-8"?>
<sst xmlns="http://schemas.openxmlformats.org/spreadsheetml/2006/main" count="52" uniqueCount="52">
  <si>
    <t>№ 
п/п</t>
  </si>
  <si>
    <t>Ціна за одиницю, грн.</t>
  </si>
  <si>
    <t>Вартість, грн.</t>
  </si>
  <si>
    <t>Вид матеріалу / послуги</t>
  </si>
  <si>
    <t>1000 кв.м</t>
  </si>
  <si>
    <t>Послуги з влаштування хідників</t>
  </si>
  <si>
    <t xml:space="preserve">Система відеонагляду  </t>
  </si>
  <si>
    <t>Балансир "Веселка"</t>
  </si>
  <si>
    <t>Ігровий комплекс "2 башти"</t>
  </si>
  <si>
    <t>Гірка (спуск) мала (700мм)</t>
  </si>
  <si>
    <t>Гірка (спуск) велика (1200мм)</t>
  </si>
  <si>
    <t>Гойдалка подвійна метал</t>
  </si>
  <si>
    <t>Балансир стандарт (2200)</t>
  </si>
  <si>
    <t xml:space="preserve">Карусель велика </t>
  </si>
  <si>
    <t>Качалка на пружині "курчатко"</t>
  </si>
  <si>
    <t>Павільйон груповий (3250х7550)</t>
  </si>
  <si>
    <t>Смітник малий (на стійках-бетон)</t>
  </si>
  <si>
    <t>Встановлення воріт і хвіртки</t>
  </si>
  <si>
    <t>Встановлення металевої огорожі "Економ" (сітка рабиця), 3 м. висота</t>
  </si>
  <si>
    <t>Ігрові комплекси, гірки каруселі, альтанка</t>
  </si>
  <si>
    <t>Гумове покриття</t>
  </si>
  <si>
    <t>DS-2CE16D0T-IT5 (3.6 мм) Камери зовнішні</t>
  </si>
  <si>
    <t>HDD 2Tb Жостий диск</t>
  </si>
  <si>
    <t>UTA60-1H-DM 5A Блок живлення</t>
  </si>
  <si>
    <t>PK 75 + 2*0.5 Кабель відео</t>
  </si>
  <si>
    <t>Монтажний комплект</t>
  </si>
  <si>
    <t>Робота монтаж + настройка</t>
  </si>
  <si>
    <t>DS-7116HQHI-F1/N 16-ти канальний відеорегістратор</t>
  </si>
  <si>
    <t xml:space="preserve">Карусель мала </t>
  </si>
  <si>
    <t>Кіль-кість</t>
  </si>
  <si>
    <t>165 м.пог.</t>
  </si>
  <si>
    <t>1190 кв.м</t>
  </si>
  <si>
    <t>1200 м.кв.</t>
  </si>
  <si>
    <t>Разом:</t>
  </si>
  <si>
    <t>Облаштування безпечного та розвиваючого простору ДНЗ №33 «Берегиня»</t>
  </si>
  <si>
    <t>Розрахунок бюджету проекту</t>
  </si>
  <si>
    <t>4.10</t>
  </si>
  <si>
    <t>4.11</t>
  </si>
  <si>
    <t>6.1</t>
  </si>
  <si>
    <t>6.2</t>
  </si>
  <si>
    <t>6.3</t>
  </si>
  <si>
    <t>6.4</t>
  </si>
  <si>
    <t>6.5</t>
  </si>
  <si>
    <t>6.6</t>
  </si>
  <si>
    <t>6.7</t>
  </si>
  <si>
    <t>Проектно-кошторисна документація (10% вартості проекту)</t>
  </si>
  <si>
    <t>Непередбачені витрати (10% вартості проекту)</t>
  </si>
  <si>
    <t>500 м.</t>
  </si>
  <si>
    <t>Встановлення (монтаж) обладнання (ігрових комплексів, гірок, карусель, альтанки)  (25% вартості обладнання)</t>
  </si>
  <si>
    <t>Лавка зі спинкою</t>
  </si>
  <si>
    <t>4.12</t>
  </si>
  <si>
    <t>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</si>
</sst>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4" fontId="5" fillId="0" borderId="1" xfId="0" applyNumberFormat="1" applyFont="1" applyBorder="1"/>
    <xf numFmtId="4" fontId="5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0" fillId="0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zoomScale="80" zoomScaleNormal="80" workbookViewId="0">
      <selection activeCell="F10" sqref="F10"/>
    </sheetView>
  </sheetViews>
  <sheetFormatPr defaultRowHeight="15" x14ac:dyDescent="0.25"/>
  <cols>
    <col min="1" max="1" width="5.85546875" customWidth="1"/>
    <col min="2" max="2" width="42.5703125" customWidth="1"/>
    <col min="3" max="3" width="10.42578125" customWidth="1"/>
    <col min="4" max="4" width="14.85546875" customWidth="1"/>
    <col min="5" max="5" width="14.28515625" customWidth="1"/>
    <col min="6" max="6" width="12.28515625" bestFit="1" customWidth="1"/>
    <col min="7" max="7" width="9.28515625" bestFit="1" customWidth="1"/>
    <col min="8" max="8" width="31" customWidth="1"/>
  </cols>
  <sheetData>
    <row r="1" spans="1:7" ht="18.75" x14ac:dyDescent="0.3">
      <c r="A1" s="26" t="s">
        <v>35</v>
      </c>
      <c r="B1" s="26"/>
      <c r="C1" s="26"/>
      <c r="D1" s="26"/>
      <c r="E1" s="26"/>
    </row>
    <row r="2" spans="1:7" ht="18.75" x14ac:dyDescent="0.3">
      <c r="A2" s="26" t="s">
        <v>34</v>
      </c>
      <c r="B2" s="26"/>
      <c r="C2" s="26"/>
      <c r="D2" s="26"/>
      <c r="E2" s="26"/>
    </row>
    <row r="3" spans="1:7" x14ac:dyDescent="0.25">
      <c r="A3" s="21"/>
      <c r="B3" s="21"/>
      <c r="C3" s="25"/>
      <c r="D3" s="25"/>
      <c r="E3" s="25"/>
    </row>
    <row r="4" spans="1:7" s="1" customFormat="1" ht="45" x14ac:dyDescent="0.2">
      <c r="A4" s="22" t="s">
        <v>0</v>
      </c>
      <c r="B4" s="23" t="s">
        <v>3</v>
      </c>
      <c r="C4" s="24" t="s">
        <v>29</v>
      </c>
      <c r="D4" s="24" t="s">
        <v>1</v>
      </c>
      <c r="E4" s="23" t="s">
        <v>2</v>
      </c>
    </row>
    <row r="5" spans="1:7" ht="28.5" x14ac:dyDescent="0.25">
      <c r="A5" s="27">
        <v>1</v>
      </c>
      <c r="B5" s="10" t="s">
        <v>45</v>
      </c>
      <c r="C5" s="12">
        <v>1</v>
      </c>
      <c r="D5" s="2">
        <v>300000</v>
      </c>
      <c r="E5" s="2">
        <f>C5*D5</f>
        <v>300000</v>
      </c>
      <c r="F5" s="3"/>
      <c r="G5" s="4"/>
    </row>
    <row r="6" spans="1:7" x14ac:dyDescent="0.25">
      <c r="A6" s="27">
        <v>2</v>
      </c>
      <c r="B6" s="10" t="s">
        <v>17</v>
      </c>
      <c r="C6" s="12">
        <v>1</v>
      </c>
      <c r="D6" s="2">
        <v>30385</v>
      </c>
      <c r="E6" s="2">
        <f>C6*D6</f>
        <v>30385</v>
      </c>
      <c r="F6" s="3"/>
      <c r="G6" s="4"/>
    </row>
    <row r="7" spans="1:7" ht="28.5" x14ac:dyDescent="0.25">
      <c r="A7" s="28">
        <v>3</v>
      </c>
      <c r="B7" s="10" t="s">
        <v>18</v>
      </c>
      <c r="C7" s="14" t="s">
        <v>30</v>
      </c>
      <c r="D7" s="15">
        <v>1170</v>
      </c>
      <c r="E7" s="15">
        <f>165*D7</f>
        <v>193050</v>
      </c>
      <c r="F7" s="3"/>
      <c r="G7" s="4"/>
    </row>
    <row r="8" spans="1:7" hidden="1" x14ac:dyDescent="0.25">
      <c r="A8" s="28">
        <v>3</v>
      </c>
      <c r="B8" s="16"/>
      <c r="C8" s="13" t="s">
        <v>4</v>
      </c>
      <c r="D8" s="15"/>
      <c r="E8" s="15"/>
      <c r="F8" s="3"/>
      <c r="G8" s="4"/>
    </row>
    <row r="9" spans="1:7" ht="31.5" customHeight="1" x14ac:dyDescent="0.25">
      <c r="A9" s="28">
        <v>4</v>
      </c>
      <c r="B9" s="16" t="s">
        <v>19</v>
      </c>
      <c r="C9" s="13"/>
      <c r="D9" s="15"/>
      <c r="E9" s="15">
        <f>SUM(E10:E22)</f>
        <v>1034400</v>
      </c>
      <c r="F9" s="3"/>
      <c r="G9" s="4"/>
    </row>
    <row r="10" spans="1:7" x14ac:dyDescent="0.25">
      <c r="A10" s="28">
        <v>4.0999999999999996</v>
      </c>
      <c r="B10" s="5" t="s">
        <v>7</v>
      </c>
      <c r="C10" s="12">
        <v>2</v>
      </c>
      <c r="D10" s="6">
        <v>6900</v>
      </c>
      <c r="E10" s="15">
        <f>C10*D10</f>
        <v>13800</v>
      </c>
      <c r="F10" s="3"/>
      <c r="G10" s="4"/>
    </row>
    <row r="11" spans="1:7" x14ac:dyDescent="0.25">
      <c r="A11" s="28">
        <v>4.2</v>
      </c>
      <c r="B11" s="5" t="s">
        <v>12</v>
      </c>
      <c r="C11" s="12">
        <v>6</v>
      </c>
      <c r="D11" s="6">
        <v>3850</v>
      </c>
      <c r="E11" s="15">
        <f>C11*D11</f>
        <v>23100</v>
      </c>
      <c r="F11" s="3"/>
      <c r="G11" s="4"/>
    </row>
    <row r="12" spans="1:7" x14ac:dyDescent="0.25">
      <c r="A12" s="28">
        <v>4.3</v>
      </c>
      <c r="B12" s="7" t="s">
        <v>28</v>
      </c>
      <c r="C12" s="12">
        <v>1</v>
      </c>
      <c r="D12" s="6">
        <v>4900</v>
      </c>
      <c r="E12" s="15">
        <f t="shared" ref="E12" si="0">C12*D12</f>
        <v>4900</v>
      </c>
      <c r="F12" s="3"/>
      <c r="G12" s="4"/>
    </row>
    <row r="13" spans="1:7" x14ac:dyDescent="0.25">
      <c r="A13" s="28">
        <v>4.4000000000000004</v>
      </c>
      <c r="B13" s="7" t="s">
        <v>13</v>
      </c>
      <c r="C13" s="12">
        <v>7</v>
      </c>
      <c r="D13" s="6">
        <v>8730</v>
      </c>
      <c r="E13" s="15">
        <f t="shared" ref="E13:E19" si="1">C13*D13</f>
        <v>61110</v>
      </c>
      <c r="F13" s="3"/>
      <c r="G13" s="4"/>
    </row>
    <row r="14" spans="1:7" x14ac:dyDescent="0.25">
      <c r="A14" s="28">
        <v>4.5</v>
      </c>
      <c r="B14" s="7" t="s">
        <v>11</v>
      </c>
      <c r="C14" s="12">
        <v>8</v>
      </c>
      <c r="D14" s="6">
        <v>6300</v>
      </c>
      <c r="E14" s="15">
        <f t="shared" si="1"/>
        <v>50400</v>
      </c>
      <c r="F14" s="3"/>
      <c r="G14" s="4"/>
    </row>
    <row r="15" spans="1:7" x14ac:dyDescent="0.25">
      <c r="A15" s="28">
        <v>4.5999999999999996</v>
      </c>
      <c r="B15" s="7" t="s">
        <v>14</v>
      </c>
      <c r="C15" s="12">
        <v>3</v>
      </c>
      <c r="D15" s="6">
        <v>4450</v>
      </c>
      <c r="E15" s="15">
        <f t="shared" si="1"/>
        <v>13350</v>
      </c>
      <c r="F15" s="3"/>
      <c r="G15" s="4"/>
    </row>
    <row r="16" spans="1:7" x14ac:dyDescent="0.25">
      <c r="A16" s="28">
        <v>4.7</v>
      </c>
      <c r="B16" s="7" t="s">
        <v>9</v>
      </c>
      <c r="C16" s="12">
        <v>1</v>
      </c>
      <c r="D16" s="6">
        <v>6980</v>
      </c>
      <c r="E16" s="15">
        <f t="shared" si="1"/>
        <v>6980</v>
      </c>
      <c r="F16" s="3"/>
      <c r="G16" s="4"/>
    </row>
    <row r="17" spans="1:7" x14ac:dyDescent="0.25">
      <c r="A17" s="28">
        <v>4.8</v>
      </c>
      <c r="B17" s="7" t="s">
        <v>10</v>
      </c>
      <c r="C17" s="12">
        <v>2</v>
      </c>
      <c r="D17" s="6">
        <v>11880</v>
      </c>
      <c r="E17" s="15">
        <f t="shared" ref="E17" si="2">C17*D17</f>
        <v>23760</v>
      </c>
      <c r="F17" s="3"/>
      <c r="G17" s="4"/>
    </row>
    <row r="18" spans="1:7" x14ac:dyDescent="0.25">
      <c r="A18" s="28">
        <v>4.9000000000000004</v>
      </c>
      <c r="B18" s="5" t="s">
        <v>8</v>
      </c>
      <c r="C18" s="12">
        <v>2</v>
      </c>
      <c r="D18" s="6">
        <v>39960</v>
      </c>
      <c r="E18" s="15">
        <f t="shared" si="1"/>
        <v>79920</v>
      </c>
      <c r="F18" s="3"/>
      <c r="G18" s="4"/>
    </row>
    <row r="19" spans="1:7" x14ac:dyDescent="0.25">
      <c r="A19" s="28" t="s">
        <v>36</v>
      </c>
      <c r="B19" s="5" t="s">
        <v>15</v>
      </c>
      <c r="C19" s="12">
        <v>1</v>
      </c>
      <c r="D19" s="6">
        <v>138670</v>
      </c>
      <c r="E19" s="15">
        <f t="shared" si="1"/>
        <v>138670</v>
      </c>
      <c r="F19" s="3"/>
      <c r="G19" s="4"/>
    </row>
    <row r="20" spans="1:7" x14ac:dyDescent="0.25">
      <c r="A20" s="28" t="s">
        <v>37</v>
      </c>
      <c r="B20" s="16" t="s">
        <v>49</v>
      </c>
      <c r="C20" s="14">
        <v>10</v>
      </c>
      <c r="D20" s="15">
        <v>1805</v>
      </c>
      <c r="E20" s="15">
        <f>C20*D20</f>
        <v>18050</v>
      </c>
      <c r="F20" s="3"/>
      <c r="G20" s="4"/>
    </row>
    <row r="21" spans="1:7" x14ac:dyDescent="0.25">
      <c r="A21" s="28" t="s">
        <v>50</v>
      </c>
      <c r="B21" s="16" t="s">
        <v>16</v>
      </c>
      <c r="C21" s="14">
        <v>1</v>
      </c>
      <c r="D21" s="15">
        <v>360</v>
      </c>
      <c r="E21" s="15">
        <f>C21*D21</f>
        <v>360</v>
      </c>
      <c r="F21" s="3"/>
      <c r="G21" s="4"/>
    </row>
    <row r="22" spans="1:7" ht="28.5" x14ac:dyDescent="0.25">
      <c r="A22" s="28" t="s">
        <v>51</v>
      </c>
      <c r="B22" s="16" t="s">
        <v>20</v>
      </c>
      <c r="C22" s="14" t="s">
        <v>32</v>
      </c>
      <c r="D22" s="15">
        <f>500</f>
        <v>500</v>
      </c>
      <c r="E22" s="15">
        <f>1200*D22</f>
        <v>600000</v>
      </c>
      <c r="F22" s="3"/>
      <c r="G22" s="4"/>
    </row>
    <row r="23" spans="1:7" ht="48" customHeight="1" x14ac:dyDescent="0.25">
      <c r="A23" s="28">
        <v>5</v>
      </c>
      <c r="B23" s="16" t="s">
        <v>48</v>
      </c>
      <c r="C23" s="13">
        <v>1</v>
      </c>
      <c r="D23" s="15">
        <f>E23</f>
        <v>258600</v>
      </c>
      <c r="E23" s="15">
        <f>E9*25/100</f>
        <v>258600</v>
      </c>
      <c r="F23" s="3"/>
      <c r="G23" s="4"/>
    </row>
    <row r="24" spans="1:7" x14ac:dyDescent="0.25">
      <c r="A24" s="28">
        <v>6</v>
      </c>
      <c r="B24" s="16" t="s">
        <v>6</v>
      </c>
      <c r="C24" s="14"/>
      <c r="D24" s="15"/>
      <c r="E24" s="15">
        <f>SUM(E25:E31)</f>
        <v>26765</v>
      </c>
      <c r="F24" s="3"/>
      <c r="G24" s="4"/>
    </row>
    <row r="25" spans="1:7" ht="28.5" x14ac:dyDescent="0.25">
      <c r="A25" s="28" t="s">
        <v>38</v>
      </c>
      <c r="B25" s="11" t="s">
        <v>27</v>
      </c>
      <c r="C25" s="9">
        <v>1</v>
      </c>
      <c r="D25" s="8">
        <v>4706</v>
      </c>
      <c r="E25" s="8">
        <f>C25*D25</f>
        <v>4706</v>
      </c>
      <c r="F25" s="3"/>
      <c r="G25" s="4"/>
    </row>
    <row r="26" spans="1:7" ht="28.5" x14ac:dyDescent="0.25">
      <c r="A26" s="28" t="s">
        <v>39</v>
      </c>
      <c r="B26" s="11" t="s">
        <v>21</v>
      </c>
      <c r="C26" s="9">
        <v>10</v>
      </c>
      <c r="D26" s="8">
        <v>1156</v>
      </c>
      <c r="E26" s="8">
        <f t="shared" ref="E26:E31" si="3">C26*D26</f>
        <v>11560</v>
      </c>
      <c r="F26" s="3"/>
      <c r="G26" s="4"/>
    </row>
    <row r="27" spans="1:7" x14ac:dyDescent="0.25">
      <c r="A27" s="28" t="s">
        <v>40</v>
      </c>
      <c r="B27" s="11" t="s">
        <v>22</v>
      </c>
      <c r="C27" s="9">
        <v>1</v>
      </c>
      <c r="D27" s="8">
        <v>2719</v>
      </c>
      <c r="E27" s="8">
        <f t="shared" si="3"/>
        <v>2719</v>
      </c>
      <c r="F27" s="3"/>
      <c r="G27" s="4"/>
    </row>
    <row r="28" spans="1:7" x14ac:dyDescent="0.25">
      <c r="A28" s="28" t="s">
        <v>41</v>
      </c>
      <c r="B28" s="11" t="s">
        <v>23</v>
      </c>
      <c r="C28" s="9">
        <v>1</v>
      </c>
      <c r="D28" s="8">
        <v>320</v>
      </c>
      <c r="E28" s="8">
        <f t="shared" si="3"/>
        <v>320</v>
      </c>
      <c r="F28" s="3"/>
      <c r="G28" s="4"/>
    </row>
    <row r="29" spans="1:7" x14ac:dyDescent="0.25">
      <c r="A29" s="28" t="s">
        <v>42</v>
      </c>
      <c r="B29" s="11" t="s">
        <v>24</v>
      </c>
      <c r="C29" s="9" t="s">
        <v>47</v>
      </c>
      <c r="D29" s="8">
        <v>9.32</v>
      </c>
      <c r="E29" s="8">
        <f>500*D29</f>
        <v>4660</v>
      </c>
      <c r="F29" s="3"/>
      <c r="G29" s="4"/>
    </row>
    <row r="30" spans="1:7" x14ac:dyDescent="0.25">
      <c r="A30" s="28" t="s">
        <v>43</v>
      </c>
      <c r="B30" s="11" t="s">
        <v>25</v>
      </c>
      <c r="C30" s="9">
        <v>1</v>
      </c>
      <c r="D30" s="8">
        <v>300</v>
      </c>
      <c r="E30" s="8">
        <f t="shared" si="3"/>
        <v>300</v>
      </c>
      <c r="F30" s="3"/>
      <c r="G30" s="4"/>
    </row>
    <row r="31" spans="1:7" x14ac:dyDescent="0.25">
      <c r="A31" s="28" t="s">
        <v>44</v>
      </c>
      <c r="B31" s="11" t="s">
        <v>26</v>
      </c>
      <c r="C31" s="9">
        <v>1</v>
      </c>
      <c r="D31" s="8">
        <v>2500</v>
      </c>
      <c r="E31" s="8">
        <f t="shared" si="3"/>
        <v>2500</v>
      </c>
      <c r="F31" s="3"/>
      <c r="G31" s="4"/>
    </row>
    <row r="32" spans="1:7" ht="30.75" customHeight="1" x14ac:dyDescent="0.25">
      <c r="A32" s="28">
        <v>7</v>
      </c>
      <c r="B32" s="16" t="s">
        <v>5</v>
      </c>
      <c r="C32" s="17" t="s">
        <v>31</v>
      </c>
      <c r="D32" s="15">
        <v>720</v>
      </c>
      <c r="E32" s="15">
        <f>D32*1190</f>
        <v>856800</v>
      </c>
      <c r="F32" s="3"/>
      <c r="G32" s="4"/>
    </row>
    <row r="33" spans="1:7" ht="28.5" x14ac:dyDescent="0.25">
      <c r="A33" s="28">
        <v>8</v>
      </c>
      <c r="B33" s="16" t="s">
        <v>46</v>
      </c>
      <c r="C33" s="13"/>
      <c r="D33" s="15"/>
      <c r="E33" s="15">
        <v>300000</v>
      </c>
      <c r="F33" s="3"/>
      <c r="G33" s="4"/>
    </row>
    <row r="34" spans="1:7" x14ac:dyDescent="0.25">
      <c r="A34" s="18"/>
      <c r="B34" s="19" t="s">
        <v>33</v>
      </c>
      <c r="C34" s="13"/>
      <c r="D34" s="20"/>
      <c r="E34" s="15">
        <f>E5+E6+E7+E9+E23+E24+E32+E33</f>
        <v>3000000</v>
      </c>
      <c r="F34" s="3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</sheetData>
  <mergeCells count="3">
    <mergeCell ref="C3:E3"/>
    <mergeCell ref="A2:E2"/>
    <mergeCell ref="A1:E1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Михайло</cp:lastModifiedBy>
  <cp:lastPrinted>2017-09-13T10:20:01Z</cp:lastPrinted>
  <dcterms:created xsi:type="dcterms:W3CDTF">2016-09-21T11:18:44Z</dcterms:created>
  <dcterms:modified xsi:type="dcterms:W3CDTF">2017-09-13T14:25:51Z</dcterms:modified>
</cp:coreProperties>
</file>