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360" yWindow="135" windowWidth="19920" windowHeight="7755" activeTab="1"/>
  </bookViews>
  <sheets>
    <sheet name="Обладнання" sheetId="1" r:id="rId1"/>
    <sheet name="Будівельні роботи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E12" i="2" l="1"/>
  <c r="G9" i="1"/>
  <c r="G10" i="1"/>
  <c r="G11" i="1"/>
  <c r="G12" i="1"/>
  <c r="G13" i="1"/>
  <c r="G14" i="1"/>
  <c r="G8" i="1"/>
  <c r="E13" i="2" l="1"/>
  <c r="E14" i="2" s="1"/>
  <c r="G16" i="1"/>
  <c r="G17" i="1" s="1"/>
  <c r="G18" i="1" s="1"/>
  <c r="G20" i="1" s="1"/>
  <c r="G22" i="1" s="1"/>
  <c r="E15" i="2" l="1"/>
  <c r="E16" i="2" s="1"/>
  <c r="E17" i="2" s="1"/>
</calcChain>
</file>

<file path=xl/sharedStrings.xml><?xml version="1.0" encoding="utf-8"?>
<sst xmlns="http://schemas.openxmlformats.org/spreadsheetml/2006/main" count="55" uniqueCount="52">
  <si>
    <t>Кошторисний розрахунок вартості проекту</t>
  </si>
  <si>
    <t xml:space="preserve"> «Облаштування навчально-відпочинкового простору на території ліцею №75»</t>
  </si>
  <si>
    <t>№з/п</t>
  </si>
  <si>
    <t>Документ, що обґрунтовує ціну</t>
  </si>
  <si>
    <t>Найменування і характеристика устаткування</t>
  </si>
  <si>
    <t>Кількість (шт.)</t>
  </si>
  <si>
    <t>&amp;1503-8238-Ж</t>
  </si>
  <si>
    <t>&amp;1517-1109-Ж</t>
  </si>
  <si>
    <t>&amp;1602-10364-16-Д   варіант 1</t>
  </si>
  <si>
    <t>&amp;1602-11093-Ж-1</t>
  </si>
  <si>
    <t>&amp;1802-20033-9-Ж</t>
  </si>
  <si>
    <t>&amp;1802-20033-9-Ж-1</t>
  </si>
  <si>
    <t>&amp;17064-1808-1-Ж</t>
  </si>
  <si>
    <t>Карусель InterAtletika Т217</t>
  </si>
  <si>
    <t xml:space="preserve">Стіл </t>
  </si>
  <si>
    <t>Бетонні шахові столи</t>
  </si>
  <si>
    <t>Лавка</t>
  </si>
  <si>
    <t>Ігровий комплекс "Ранчо-3" InterAtletika P801.2Б</t>
  </si>
  <si>
    <t>Тенісний стiл для вулиць</t>
  </si>
  <si>
    <t>Лавка без спинки для шахового столу  "Стиль</t>
  </si>
  <si>
    <t>Разом</t>
  </si>
  <si>
    <t>ПДВ</t>
  </si>
  <si>
    <t>Разом з ПДВ</t>
  </si>
  <si>
    <t>Транспортні витрати</t>
  </si>
  <si>
    <t>Всього</t>
  </si>
  <si>
    <t>Непередбачувані витрати</t>
  </si>
  <si>
    <t>Всього по розділу 1</t>
  </si>
  <si>
    <t>Розділ 1</t>
  </si>
  <si>
    <t>Обладнання</t>
  </si>
  <si>
    <t>Е7-24-12 +С121-253 варіант 1</t>
  </si>
  <si>
    <t>РН18-49-1</t>
  </si>
  <si>
    <t>ДСТУ БД 1.1.-162013 Дод.К п.46</t>
  </si>
  <si>
    <t>Кошти на здійснення технічного нагляду (1,5%)</t>
  </si>
  <si>
    <t>ДСТУ БД 1.1.-162013 Дод.К п.52</t>
  </si>
  <si>
    <t>Вартість проектних робіт, авторський нагляд, покриття адміністративних витрат</t>
  </si>
  <si>
    <t>ДСТУ БД 1.1.-162013 Дод.К п.53</t>
  </si>
  <si>
    <t>Вартість експертизи проектної документації</t>
  </si>
  <si>
    <t>Установлення металевої огорожі з сітчастих панелей по стовпах без цоколя висотою 2,2м з воротами розпашними, погрунтованими та пофарбованими.</t>
  </si>
  <si>
    <t>Розбирання асфальтового покриття, улаштування підстильних та вирівнювальних шарів з щебеню та піску. Улаштування покриття з бруківки.</t>
  </si>
  <si>
    <t>39 м</t>
  </si>
  <si>
    <t>160 кв м</t>
  </si>
  <si>
    <t>Всього без ПДВ</t>
  </si>
  <si>
    <t>Всього:</t>
  </si>
  <si>
    <t>Непередбачувані витрати:</t>
  </si>
  <si>
    <t>Всього по розділу 2</t>
  </si>
  <si>
    <t>Разом вартість проекту за розділами 1,2</t>
  </si>
  <si>
    <t>Розділ 2</t>
  </si>
  <si>
    <t>Будівельні роботи</t>
  </si>
  <si>
    <t>Найменування і характеристика робіт</t>
  </si>
  <si>
    <t>Вартість, грн</t>
  </si>
  <si>
    <t>Вартість одиниці, грн</t>
  </si>
  <si>
    <t>Загальна вартість, грн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</si>
</sst>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b/>
      <sz val="18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Alignment="1"/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justify" vertical="top" wrapText="1"/>
    </xf>
    <xf numFmtId="0" fontId="3" fillId="0" borderId="3" xfId="0" applyFont="1" applyBorder="1" applyAlignment="1">
      <alignment horizontal="justify" vertical="top" wrapText="1"/>
    </xf>
    <xf numFmtId="0" fontId="3" fillId="0" borderId="4" xfId="0" applyFont="1" applyBorder="1" applyAlignment="1">
      <alignment horizontal="justify" vertical="top" wrapText="1"/>
    </xf>
    <xf numFmtId="0" fontId="3" fillId="0" borderId="6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0" xfId="0" applyFont="1"/>
    <xf numFmtId="0" fontId="2" fillId="0" borderId="3" xfId="0" applyFont="1" applyBorder="1"/>
    <xf numFmtId="0" fontId="2" fillId="0" borderId="1" xfId="0" applyFont="1" applyBorder="1"/>
    <xf numFmtId="0" fontId="2" fillId="0" borderId="1" xfId="0" applyFont="1" applyFill="1" applyBorder="1"/>
    <xf numFmtId="2" fontId="2" fillId="0" borderId="0" xfId="0" applyNumberFormat="1" applyFont="1"/>
    <xf numFmtId="0" fontId="4" fillId="0" borderId="0" xfId="0" applyFont="1" applyFill="1" applyBorder="1" applyAlignment="1">
      <alignment horizontal="justify" vertical="top" wrapText="1"/>
    </xf>
    <xf numFmtId="0" fontId="3" fillId="0" borderId="9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1" fontId="7" fillId="0" borderId="0" xfId="0" applyNumberFormat="1" applyFont="1" applyAlignment="1">
      <alignment horizontal="center" vertical="center"/>
    </xf>
    <xf numFmtId="0" fontId="5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2"/>
  <sheetViews>
    <sheetView topLeftCell="D1" workbookViewId="0">
      <selection activeCell="G21" sqref="G21"/>
    </sheetView>
  </sheetViews>
  <sheetFormatPr defaultRowHeight="15" x14ac:dyDescent="0.25"/>
  <cols>
    <col min="3" max="3" width="25.42578125" customWidth="1"/>
    <col min="4" max="4" width="25.7109375" customWidth="1"/>
    <col min="5" max="5" width="16" customWidth="1"/>
    <col min="6" max="6" width="14.5703125" customWidth="1"/>
    <col min="7" max="7" width="14.28515625" customWidth="1"/>
  </cols>
  <sheetData>
    <row r="2" spans="2:10" ht="15.75" customHeight="1" x14ac:dyDescent="0.25">
      <c r="C2" s="30" t="s">
        <v>0</v>
      </c>
      <c r="D2" s="30"/>
      <c r="E2" s="30"/>
      <c r="F2" s="30"/>
      <c r="G2" s="30"/>
      <c r="H2" s="30"/>
      <c r="I2" s="30"/>
    </row>
    <row r="3" spans="2:10" ht="15.75" customHeight="1" x14ac:dyDescent="0.25">
      <c r="B3" s="1" t="s">
        <v>1</v>
      </c>
      <c r="C3" s="1"/>
      <c r="D3" s="1"/>
      <c r="E3" s="1"/>
      <c r="F3" s="1"/>
      <c r="G3" s="1"/>
      <c r="H3" s="1"/>
      <c r="I3" s="1"/>
      <c r="J3" s="1"/>
    </row>
    <row r="4" spans="2:10" ht="15.75" thickBot="1" x14ac:dyDescent="0.3"/>
    <row r="5" spans="2:10" ht="18.75" thickBot="1" x14ac:dyDescent="0.3">
      <c r="D5" s="31" t="s">
        <v>27</v>
      </c>
      <c r="E5" s="32"/>
    </row>
    <row r="6" spans="2:10" ht="18.75" thickBot="1" x14ac:dyDescent="0.3">
      <c r="D6" s="31" t="s">
        <v>28</v>
      </c>
      <c r="E6" s="32"/>
    </row>
    <row r="7" spans="2:10" ht="50.25" customHeight="1" thickBot="1" x14ac:dyDescent="0.3">
      <c r="B7" s="2" t="s">
        <v>2</v>
      </c>
      <c r="C7" s="3" t="s">
        <v>3</v>
      </c>
      <c r="D7" s="3" t="s">
        <v>4</v>
      </c>
      <c r="E7" s="3" t="s">
        <v>5</v>
      </c>
      <c r="F7" s="3" t="s">
        <v>50</v>
      </c>
      <c r="G7" s="3" t="s">
        <v>51</v>
      </c>
    </row>
    <row r="8" spans="2:10" ht="16.5" thickBot="1" x14ac:dyDescent="0.3">
      <c r="C8" s="4" t="s">
        <v>6</v>
      </c>
      <c r="D8" s="4" t="s">
        <v>13</v>
      </c>
      <c r="E8" s="2">
        <v>1</v>
      </c>
      <c r="F8" s="2">
        <v>15300</v>
      </c>
      <c r="G8" s="12">
        <f>E8*F8</f>
        <v>15300</v>
      </c>
    </row>
    <row r="9" spans="2:10" ht="33.75" customHeight="1" thickBot="1" x14ac:dyDescent="0.3">
      <c r="C9" s="5" t="s">
        <v>7</v>
      </c>
      <c r="D9" s="6" t="s">
        <v>17</v>
      </c>
      <c r="E9" s="9">
        <v>1</v>
      </c>
      <c r="F9" s="9">
        <v>85500</v>
      </c>
      <c r="G9" s="12">
        <f t="shared" ref="G9:G14" si="0">E9*F9</f>
        <v>85500</v>
      </c>
    </row>
    <row r="10" spans="2:10" ht="26.25" thickBot="1" x14ac:dyDescent="0.3">
      <c r="C10" s="5" t="s">
        <v>8</v>
      </c>
      <c r="D10" s="4" t="s">
        <v>14</v>
      </c>
      <c r="E10" s="9">
        <v>4</v>
      </c>
      <c r="F10" s="9">
        <v>6204.16</v>
      </c>
      <c r="G10" s="12">
        <f t="shared" si="0"/>
        <v>24816.639999999999</v>
      </c>
    </row>
    <row r="11" spans="2:10" ht="21" customHeight="1" thickBot="1" x14ac:dyDescent="0.3">
      <c r="C11" s="5" t="s">
        <v>9</v>
      </c>
      <c r="D11" s="5" t="s">
        <v>15</v>
      </c>
      <c r="E11" s="9">
        <v>2</v>
      </c>
      <c r="F11" s="9">
        <v>6378.02</v>
      </c>
      <c r="G11" s="12">
        <f t="shared" si="0"/>
        <v>12756.04</v>
      </c>
    </row>
    <row r="12" spans="2:10" ht="16.5" thickBot="1" x14ac:dyDescent="0.3">
      <c r="C12" s="7" t="s">
        <v>10</v>
      </c>
      <c r="D12" s="4" t="s">
        <v>16</v>
      </c>
      <c r="E12" s="9">
        <v>8</v>
      </c>
      <c r="F12" s="9">
        <v>4393.0600000000004</v>
      </c>
      <c r="G12" s="12">
        <f t="shared" si="0"/>
        <v>35144.480000000003</v>
      </c>
    </row>
    <row r="13" spans="2:10" ht="26.25" thickBot="1" x14ac:dyDescent="0.3">
      <c r="C13" s="7" t="s">
        <v>11</v>
      </c>
      <c r="D13" s="4" t="s">
        <v>19</v>
      </c>
      <c r="E13" s="9">
        <v>4</v>
      </c>
      <c r="F13" s="9">
        <v>2302.64</v>
      </c>
      <c r="G13" s="12">
        <f t="shared" si="0"/>
        <v>9210.56</v>
      </c>
    </row>
    <row r="14" spans="2:10" ht="16.5" thickBot="1" x14ac:dyDescent="0.3">
      <c r="C14" s="7" t="s">
        <v>12</v>
      </c>
      <c r="D14" s="5" t="s">
        <v>18</v>
      </c>
      <c r="E14" s="9">
        <v>4</v>
      </c>
      <c r="F14" s="9">
        <v>7657.5</v>
      </c>
      <c r="G14" s="11">
        <f t="shared" si="0"/>
        <v>30630</v>
      </c>
    </row>
    <row r="15" spans="2:10" ht="15.75" thickBot="1" x14ac:dyDescent="0.3">
      <c r="D15" s="8"/>
    </row>
    <row r="16" spans="2:10" ht="16.5" thickBot="1" x14ac:dyDescent="0.3">
      <c r="D16" s="15" t="s">
        <v>20</v>
      </c>
      <c r="G16" s="13">
        <f>SUM(G8:G14)</f>
        <v>213357.72</v>
      </c>
    </row>
    <row r="17" spans="4:7" ht="15.75" x14ac:dyDescent="0.25">
      <c r="D17" s="15" t="s">
        <v>21</v>
      </c>
      <c r="G17" s="14">
        <f>G16*20%</f>
        <v>42671.544000000002</v>
      </c>
    </row>
    <row r="18" spans="4:7" ht="15.75" x14ac:dyDescent="0.25">
      <c r="D18" s="15" t="s">
        <v>22</v>
      </c>
      <c r="G18" s="14">
        <f>SUM(G16:G17)</f>
        <v>256029.264</v>
      </c>
    </row>
    <row r="19" spans="4:7" ht="15.75" x14ac:dyDescent="0.25">
      <c r="D19" s="15" t="s">
        <v>23</v>
      </c>
      <c r="G19" s="10">
        <v>10312</v>
      </c>
    </row>
    <row r="20" spans="4:7" ht="15.75" x14ac:dyDescent="0.25">
      <c r="D20" s="15" t="s">
        <v>24</v>
      </c>
      <c r="G20" s="14">
        <f>G18+G19</f>
        <v>266341.26399999997</v>
      </c>
    </row>
    <row r="21" spans="4:7" ht="30" x14ac:dyDescent="0.25">
      <c r="D21" s="15" t="s">
        <v>25</v>
      </c>
      <c r="G21" s="10">
        <v>29534.13</v>
      </c>
    </row>
    <row r="22" spans="4:7" ht="15.75" x14ac:dyDescent="0.25">
      <c r="D22" s="15" t="s">
        <v>26</v>
      </c>
      <c r="G22" s="14">
        <f>G20+G21</f>
        <v>295875.39399999997</v>
      </c>
    </row>
  </sheetData>
  <mergeCells count="3">
    <mergeCell ref="C2:I2"/>
    <mergeCell ref="D5:E5"/>
    <mergeCell ref="D6:E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7"/>
  <sheetViews>
    <sheetView tabSelected="1" workbookViewId="0">
      <selection activeCell="E17" sqref="E17"/>
    </sheetView>
  </sheetViews>
  <sheetFormatPr defaultRowHeight="15" x14ac:dyDescent="0.25"/>
  <cols>
    <col min="2" max="2" width="19.85546875" customWidth="1"/>
    <col min="3" max="3" width="36.28515625" customWidth="1"/>
    <col min="5" max="5" width="15.85546875" customWidth="1"/>
  </cols>
  <sheetData>
    <row r="3" spans="1:5" ht="15.75" x14ac:dyDescent="0.25">
      <c r="C3" s="30" t="s">
        <v>46</v>
      </c>
      <c r="D3" s="30"/>
    </row>
    <row r="4" spans="1:5" ht="16.5" thickBot="1" x14ac:dyDescent="0.3">
      <c r="C4" s="33" t="s">
        <v>47</v>
      </c>
      <c r="D4" s="34"/>
    </row>
    <row r="5" spans="1:5" ht="48" thickBot="1" x14ac:dyDescent="0.3">
      <c r="A5" s="2" t="s">
        <v>2</v>
      </c>
      <c r="B5" s="3" t="s">
        <v>3</v>
      </c>
      <c r="C5" s="3" t="s">
        <v>48</v>
      </c>
      <c r="D5" s="29"/>
      <c r="E5" s="28" t="s">
        <v>49</v>
      </c>
    </row>
    <row r="6" spans="1:5" ht="64.5" thickBot="1" x14ac:dyDescent="0.3">
      <c r="A6" s="27">
        <v>1</v>
      </c>
      <c r="B6" s="16" t="s">
        <v>29</v>
      </c>
      <c r="C6" s="16" t="s">
        <v>37</v>
      </c>
      <c r="D6" s="20" t="s">
        <v>39</v>
      </c>
      <c r="E6" s="2">
        <v>70623.899999999994</v>
      </c>
    </row>
    <row r="7" spans="1:5" ht="51.75" thickBot="1" x14ac:dyDescent="0.3">
      <c r="A7" s="26">
        <v>2</v>
      </c>
      <c r="B7" s="23" t="s">
        <v>30</v>
      </c>
      <c r="C7" s="18" t="s">
        <v>38</v>
      </c>
      <c r="D7" s="20" t="s">
        <v>40</v>
      </c>
      <c r="E7" s="9">
        <v>142800.29999999999</v>
      </c>
    </row>
    <row r="8" spans="1:5" ht="27" thickTop="1" thickBot="1" x14ac:dyDescent="0.3">
      <c r="A8" s="24">
        <v>3</v>
      </c>
      <c r="B8" s="17" t="s">
        <v>31</v>
      </c>
      <c r="C8" s="19" t="s">
        <v>32</v>
      </c>
      <c r="D8" s="21"/>
      <c r="E8" s="9">
        <v>7254</v>
      </c>
    </row>
    <row r="9" spans="1:5" ht="39.75" thickTop="1" thickBot="1" x14ac:dyDescent="0.3">
      <c r="A9" s="25">
        <v>4</v>
      </c>
      <c r="B9" s="17" t="s">
        <v>33</v>
      </c>
      <c r="C9" s="17" t="s">
        <v>34</v>
      </c>
      <c r="D9" s="21"/>
      <c r="E9" s="9">
        <v>6638.97</v>
      </c>
    </row>
    <row r="10" spans="1:5" ht="27" thickTop="1" thickBot="1" x14ac:dyDescent="0.3">
      <c r="A10" s="24">
        <v>5</v>
      </c>
      <c r="B10" s="17" t="s">
        <v>35</v>
      </c>
      <c r="C10" s="17" t="s">
        <v>36</v>
      </c>
      <c r="D10" s="21"/>
      <c r="E10" s="9">
        <v>2700</v>
      </c>
    </row>
    <row r="11" spans="1:5" ht="16.5" thickTop="1" thickBot="1" x14ac:dyDescent="0.3"/>
    <row r="12" spans="1:5" ht="15.75" x14ac:dyDescent="0.25">
      <c r="C12" s="35" t="s">
        <v>41</v>
      </c>
      <c r="D12" s="36"/>
      <c r="E12" s="14">
        <f>SUM(E6:E10)</f>
        <v>230017.16999999998</v>
      </c>
    </row>
    <row r="13" spans="1:5" ht="15.75" x14ac:dyDescent="0.25">
      <c r="C13" s="37" t="s">
        <v>21</v>
      </c>
      <c r="D13" s="37"/>
      <c r="E13" s="14">
        <f>E12*20%</f>
        <v>46003.434000000001</v>
      </c>
    </row>
    <row r="14" spans="1:5" ht="15.75" x14ac:dyDescent="0.25">
      <c r="C14" s="37" t="s">
        <v>42</v>
      </c>
      <c r="D14" s="37"/>
      <c r="E14" s="14">
        <f>E12+E13</f>
        <v>276020.60399999999</v>
      </c>
    </row>
    <row r="15" spans="1:5" ht="15.75" x14ac:dyDescent="0.25">
      <c r="C15" s="37" t="s">
        <v>43</v>
      </c>
      <c r="D15" s="37"/>
      <c r="E15" s="14">
        <f>E14*10%</f>
        <v>27602.060400000002</v>
      </c>
    </row>
    <row r="16" spans="1:5" ht="15.75" x14ac:dyDescent="0.25">
      <c r="C16" s="37" t="s">
        <v>44</v>
      </c>
      <c r="D16" s="37"/>
      <c r="E16" s="14">
        <f>E14+E15</f>
        <v>303622.66440000001</v>
      </c>
    </row>
    <row r="17" spans="3:5" ht="31.5" customHeight="1" x14ac:dyDescent="0.25">
      <c r="C17" s="37" t="s">
        <v>45</v>
      </c>
      <c r="D17" s="37"/>
      <c r="E17" s="22">
        <f>E16+Обладнання!G22</f>
        <v>599498.05839999998</v>
      </c>
    </row>
  </sheetData>
  <mergeCells count="8">
    <mergeCell ref="C17:D17"/>
    <mergeCell ref="C13:D13"/>
    <mergeCell ref="C14:D14"/>
    <mergeCell ref="C3:D3"/>
    <mergeCell ref="C4:D4"/>
    <mergeCell ref="C12:D12"/>
    <mergeCell ref="C15:D15"/>
    <mergeCell ref="C16:D1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Обладнання</vt:lpstr>
      <vt:lpstr>Будівельні роботи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dcterms:created xsi:type="dcterms:W3CDTF">2019-09-13T16:58:31Z</dcterms:created>
  <dcterms:modified xsi:type="dcterms:W3CDTF">2019-09-14T11:28:16Z</dcterms:modified>
</cp:coreProperties>
</file>