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s\Desktop\"/>
    </mc:Choice>
  </mc:AlternateContent>
  <bookViews>
    <workbookView xWindow="0" yWindow="0" windowWidth="20490" windowHeight="7155"/>
  </bookViews>
  <sheets>
    <sheet name="17.07.17" sheetId="1" r:id="rId1"/>
  </sheets>
  <definedNames>
    <definedName name="_xlnm._FilterDatabase" localSheetId="0" hidden="1">'17.07.17'!$A$11:$G$187</definedName>
    <definedName name="OLE_LINK1" localSheetId="0">'17.07.17'!#REF!</definedName>
    <definedName name="OLE_LINK3" localSheetId="0">'17.07.17'!#REF!</definedName>
    <definedName name="_xlnm.Print_Titles" localSheetId="0">'17.07.17'!$11:$11</definedName>
  </definedNames>
  <calcPr calcId="152511"/>
</workbook>
</file>

<file path=xl/calcChain.xml><?xml version="1.0" encoding="utf-8"?>
<calcChain xmlns="http://schemas.openxmlformats.org/spreadsheetml/2006/main">
  <c r="G187" i="1" l="1"/>
  <c r="G75" i="1"/>
  <c r="G37" i="1" l="1"/>
  <c r="G167" i="1"/>
  <c r="G166" i="1"/>
  <c r="G105" i="1"/>
  <c r="G99" i="1"/>
  <c r="G74" i="1"/>
  <c r="G58" i="1"/>
  <c r="G57" i="1"/>
  <c r="G20" i="1"/>
  <c r="G22" i="1"/>
  <c r="G39" i="1"/>
  <c r="G56" i="1"/>
  <c r="G67" i="1"/>
  <c r="G68" i="1"/>
  <c r="G72" i="1"/>
  <c r="G93" i="1"/>
  <c r="G95" i="1"/>
  <c r="G121" i="1"/>
  <c r="G125" i="1"/>
  <c r="G129" i="1"/>
  <c r="G153" i="1"/>
  <c r="G155" i="1"/>
  <c r="G156" i="1"/>
  <c r="G157" i="1"/>
  <c r="G160" i="1"/>
  <c r="G162" i="1"/>
  <c r="G163" i="1"/>
  <c r="G168" i="1"/>
  <c r="A94" i="1"/>
  <c r="A96" i="1" s="1"/>
  <c r="A97" i="1" s="1"/>
  <c r="A98" i="1" s="1"/>
  <c r="A100" i="1" s="1"/>
  <c r="A101" i="1" s="1"/>
  <c r="A102" i="1" s="1"/>
  <c r="A103" i="1" s="1"/>
  <c r="A104" i="1" s="1"/>
  <c r="A106" i="1" s="1"/>
  <c r="A107" i="1" s="1"/>
  <c r="A108" i="1" s="1"/>
  <c r="A109" i="1" s="1"/>
  <c r="A110" i="1" s="1"/>
  <c r="A111" i="1" s="1"/>
  <c r="A112" i="1" s="1"/>
  <c r="A136" i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4" i="1" s="1"/>
  <c r="A158" i="1" s="1"/>
  <c r="A159" i="1" s="1"/>
  <c r="A161" i="1" s="1"/>
  <c r="A164" i="1" s="1"/>
  <c r="A165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14" i="1"/>
  <c r="A115" i="1" s="1"/>
  <c r="A116" i="1" s="1"/>
  <c r="A117" i="1" s="1"/>
  <c r="A118" i="1" s="1"/>
  <c r="A119" i="1" s="1"/>
  <c r="A120" i="1" s="1"/>
  <c r="A122" i="1" s="1"/>
  <c r="A123" i="1" s="1"/>
  <c r="A124" i="1" s="1"/>
  <c r="A126" i="1" s="1"/>
  <c r="A127" i="1" s="1"/>
  <c r="A128" i="1" s="1"/>
  <c r="A130" i="1" s="1"/>
  <c r="A131" i="1" s="1"/>
  <c r="A132" i="1" s="1"/>
  <c r="A133" i="1" s="1"/>
  <c r="A134" i="1" s="1"/>
  <c r="A42" i="1"/>
  <c r="A43" i="1" s="1"/>
  <c r="A44" i="1" s="1"/>
  <c r="A45" i="1" s="1"/>
  <c r="A46" i="1" s="1"/>
  <c r="A47" i="1" s="1"/>
  <c r="A48" i="1" s="1"/>
  <c r="A49" i="1" s="1"/>
  <c r="A50" i="1" s="1"/>
  <c r="A21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8" i="1" s="1"/>
  <c r="A40" i="1" s="1"/>
  <c r="A13" i="1"/>
  <c r="A14" i="1" s="1"/>
  <c r="A15" i="1" s="1"/>
  <c r="A16" i="1" s="1"/>
  <c r="A17" i="1" s="1"/>
  <c r="A18" i="1" s="1"/>
  <c r="A52" i="1"/>
  <c r="A53" i="1" s="1"/>
  <c r="A54" i="1" s="1"/>
  <c r="A55" i="1" s="1"/>
  <c r="A59" i="1" s="1"/>
  <c r="A60" i="1" s="1"/>
  <c r="A61" i="1" s="1"/>
  <c r="A62" i="1" s="1"/>
  <c r="A64" i="1"/>
  <c r="A65" i="1" s="1"/>
  <c r="A66" i="1" s="1"/>
  <c r="A69" i="1" s="1"/>
  <c r="A70" i="1" s="1"/>
  <c r="A71" i="1" s="1"/>
  <c r="A73" i="1" s="1"/>
  <c r="A76" i="1" s="1"/>
  <c r="A78" i="1" l="1"/>
  <c r="A77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I188" i="1" l="1"/>
  <c r="I187" i="1" s="1"/>
  <c r="H188" i="1"/>
  <c r="H75" i="1" s="1"/>
  <c r="I75" i="1"/>
  <c r="H160" i="1"/>
  <c r="H39" i="1"/>
  <c r="I20" i="1"/>
  <c r="I168" i="1"/>
  <c r="I95" i="1"/>
  <c r="I57" i="1"/>
  <c r="I105" i="1"/>
  <c r="I163" i="1"/>
  <c r="I39" i="1"/>
  <c r="I166" i="1"/>
  <c r="I162" i="1"/>
  <c r="I125" i="1"/>
  <c r="I56" i="1"/>
  <c r="I72" i="1"/>
  <c r="I155" i="1"/>
  <c r="I129" i="1"/>
  <c r="H22" i="1" l="1"/>
  <c r="H153" i="1"/>
  <c r="H68" i="1"/>
  <c r="H162" i="1"/>
  <c r="H155" i="1"/>
  <c r="H74" i="1"/>
  <c r="H125" i="1"/>
  <c r="H58" i="1"/>
  <c r="H168" i="1"/>
  <c r="H99" i="1"/>
  <c r="H95" i="1"/>
  <c r="H187" i="1"/>
  <c r="H57" i="1"/>
  <c r="H167" i="1"/>
  <c r="H129" i="1"/>
  <c r="H166" i="1"/>
  <c r="H157" i="1"/>
  <c r="H105" i="1"/>
  <c r="H163" i="1"/>
  <c r="H156" i="1"/>
  <c r="H93" i="1"/>
  <c r="H67" i="1"/>
  <c r="H72" i="1"/>
  <c r="J72" i="1" s="1"/>
  <c r="H56" i="1"/>
  <c r="H121" i="1"/>
  <c r="H20" i="1"/>
  <c r="H37" i="1"/>
  <c r="I68" i="1"/>
  <c r="I22" i="1"/>
  <c r="J22" i="1" s="1"/>
  <c r="I167" i="1"/>
  <c r="I160" i="1"/>
  <c r="I121" i="1"/>
  <c r="I99" i="1"/>
  <c r="I58" i="1"/>
  <c r="I157" i="1"/>
  <c r="I74" i="1"/>
  <c r="I67" i="1"/>
  <c r="I153" i="1"/>
  <c r="I93" i="1"/>
  <c r="J93" i="1" s="1"/>
  <c r="I156" i="1"/>
  <c r="I37" i="1"/>
  <c r="J37" i="1" s="1"/>
  <c r="J187" i="1"/>
  <c r="J75" i="1"/>
  <c r="J74" i="1"/>
  <c r="J153" i="1"/>
  <c r="J57" i="1"/>
  <c r="J58" i="1"/>
  <c r="J155" i="1"/>
  <c r="J39" i="1"/>
  <c r="J68" i="1"/>
  <c r="J162" i="1"/>
  <c r="J160" i="1"/>
  <c r="J129" i="1"/>
  <c r="J157" i="1"/>
  <c r="J163" i="1"/>
  <c r="J121" i="1"/>
  <c r="J168" i="1"/>
  <c r="J95" i="1"/>
  <c r="J125" i="1"/>
  <c r="J167" i="1"/>
  <c r="J166" i="1"/>
  <c r="J105" i="1"/>
  <c r="J156" i="1"/>
  <c r="J56" i="1"/>
  <c r="J20" i="1"/>
  <c r="J99" i="1" l="1"/>
  <c r="J67" i="1"/>
</calcChain>
</file>

<file path=xl/sharedStrings.xml><?xml version="1.0" encoding="utf-8"?>
<sst xmlns="http://schemas.openxmlformats.org/spreadsheetml/2006/main" count="549" uniqueCount="453">
  <si>
    <t>Код</t>
  </si>
  <si>
    <t>G11</t>
  </si>
  <si>
    <t>G12</t>
  </si>
  <si>
    <t>G13</t>
  </si>
  <si>
    <t>G14</t>
  </si>
  <si>
    <t>G15</t>
  </si>
  <si>
    <t xml:space="preserve">Качалка-балансир </t>
  </si>
  <si>
    <t>K21</t>
  </si>
  <si>
    <t>К22</t>
  </si>
  <si>
    <t>К23</t>
  </si>
  <si>
    <t>К24</t>
  </si>
  <si>
    <t>К25</t>
  </si>
  <si>
    <t>К27</t>
  </si>
  <si>
    <t>К28</t>
  </si>
  <si>
    <t>К29</t>
  </si>
  <si>
    <t>К30</t>
  </si>
  <si>
    <t>К32</t>
  </si>
  <si>
    <t>К33</t>
  </si>
  <si>
    <t>К34</t>
  </si>
  <si>
    <t>Карусель</t>
  </si>
  <si>
    <t>К35</t>
  </si>
  <si>
    <t>К36</t>
  </si>
  <si>
    <t>2180 х 340 х 850</t>
  </si>
  <si>
    <t>К37</t>
  </si>
  <si>
    <t>P33</t>
  </si>
  <si>
    <t>P34</t>
  </si>
  <si>
    <t>P35</t>
  </si>
  <si>
    <t>P36</t>
  </si>
  <si>
    <t>P37</t>
  </si>
  <si>
    <t>P38</t>
  </si>
  <si>
    <t>P39</t>
  </si>
  <si>
    <t>P40</t>
  </si>
  <si>
    <t>Р43</t>
  </si>
  <si>
    <t>Р44</t>
  </si>
  <si>
    <t>Р45</t>
  </si>
  <si>
    <t>Р46</t>
  </si>
  <si>
    <t>Р47</t>
  </si>
  <si>
    <t>Р48</t>
  </si>
  <si>
    <t>Р49</t>
  </si>
  <si>
    <t>B41</t>
  </si>
  <si>
    <t>B42</t>
  </si>
  <si>
    <t>B43</t>
  </si>
  <si>
    <t>B44</t>
  </si>
  <si>
    <t>2040 х 1242 х 2000</t>
  </si>
  <si>
    <t>B45</t>
  </si>
  <si>
    <t>B47</t>
  </si>
  <si>
    <t>B48</t>
  </si>
  <si>
    <t>B49</t>
  </si>
  <si>
    <t>B50</t>
  </si>
  <si>
    <t>B51</t>
  </si>
  <si>
    <t>B52</t>
  </si>
  <si>
    <t>A51</t>
  </si>
  <si>
    <t>Трамвайчик</t>
  </si>
  <si>
    <t>A52</t>
  </si>
  <si>
    <t>Джип</t>
  </si>
  <si>
    <t>A54</t>
  </si>
  <si>
    <t>C61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</si>
  <si>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</si>
  <si>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</si>
  <si>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</si>
  <si>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</si>
  <si>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</si>
  <si>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</si>
  <si>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</si>
  <si>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</si>
  <si>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</si>
  <si>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</si>
  <si>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</si>
  <si>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C75</t>
  </si>
  <si>
    <t>С76</t>
  </si>
  <si>
    <t>С77</t>
  </si>
  <si>
    <t>С78</t>
  </si>
  <si>
    <t>С79</t>
  </si>
  <si>
    <t>С80</t>
  </si>
  <si>
    <t>С82</t>
  </si>
  <si>
    <t>2500х90х500</t>
  </si>
  <si>
    <t>С83</t>
  </si>
  <si>
    <t>С84</t>
  </si>
  <si>
    <t>С85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</si>
  <si>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</si>
  <si>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</si>
  <si>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</si>
  <si>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</si>
  <si>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</si>
  <si>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</si>
  <si>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</si>
  <si>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</si>
  <si>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</si>
  <si>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</si>
  <si>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</si>
  <si>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</si>
  <si>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</si>
  <si>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</si>
  <si>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M1</t>
  </si>
  <si>
    <t>M2</t>
  </si>
  <si>
    <t>M3</t>
  </si>
  <si>
    <t>M4</t>
  </si>
  <si>
    <t>М4.1</t>
  </si>
  <si>
    <t>M5</t>
  </si>
  <si>
    <t>WO1</t>
  </si>
  <si>
    <t>WO2</t>
  </si>
  <si>
    <t>WO3</t>
  </si>
  <si>
    <t>WO4</t>
  </si>
  <si>
    <t>D81</t>
  </si>
  <si>
    <t>D101</t>
  </si>
  <si>
    <t>D102</t>
  </si>
  <si>
    <t>D83</t>
  </si>
  <si>
    <t>D84</t>
  </si>
  <si>
    <t>D85</t>
  </si>
  <si>
    <t>D88</t>
  </si>
  <si>
    <t>D91</t>
  </si>
  <si>
    <t>310 х 310 х 920</t>
  </si>
  <si>
    <t>D87</t>
  </si>
  <si>
    <t>D86</t>
  </si>
  <si>
    <t>555 х 27 х 1555</t>
  </si>
  <si>
    <t>D103</t>
  </si>
  <si>
    <t>Велопарковка</t>
  </si>
  <si>
    <t>940 х 840 х 440</t>
  </si>
  <si>
    <t>D104</t>
  </si>
  <si>
    <t>KS91</t>
  </si>
  <si>
    <t>KS92</t>
  </si>
  <si>
    <t>KS93</t>
  </si>
  <si>
    <t>KS94</t>
  </si>
  <si>
    <t>КВ91</t>
  </si>
  <si>
    <t>КВ92</t>
  </si>
  <si>
    <t>КВ93</t>
  </si>
  <si>
    <t>І102</t>
  </si>
  <si>
    <t>І103</t>
  </si>
  <si>
    <t>І104</t>
  </si>
  <si>
    <t>І91</t>
  </si>
  <si>
    <t>І92</t>
  </si>
  <si>
    <t>І93</t>
  </si>
  <si>
    <t>І94</t>
  </si>
  <si>
    <t>I95</t>
  </si>
  <si>
    <t>I96</t>
  </si>
  <si>
    <t>I97</t>
  </si>
  <si>
    <t>I98</t>
  </si>
  <si>
    <t>L101</t>
  </si>
  <si>
    <t>L102</t>
  </si>
  <si>
    <t>L103</t>
  </si>
  <si>
    <t>L104</t>
  </si>
  <si>
    <t>L105</t>
  </si>
  <si>
    <t>L106</t>
  </si>
  <si>
    <t>Q21</t>
  </si>
  <si>
    <t>Q22</t>
  </si>
  <si>
    <t>Mi8</t>
  </si>
  <si>
    <t>3934х3808х3077</t>
  </si>
  <si>
    <t>С87</t>
  </si>
  <si>
    <t>2979х508х2155          h горки 1500</t>
  </si>
  <si>
    <t>2004х508х1555                         h горки 900</t>
  </si>
  <si>
    <t>2083 х 390 х 838</t>
  </si>
  <si>
    <t>950 х 950 х 1015</t>
  </si>
  <si>
    <t>2460 х 327 х 694</t>
  </si>
  <si>
    <t>1593 х 536 х 1199</t>
  </si>
  <si>
    <t>2120х295х675</t>
  </si>
  <si>
    <t>1500 х1422 х 1930</t>
  </si>
  <si>
    <t>1163 х 1000 х 597</t>
  </si>
  <si>
    <t>1250 х 1250 х 600 2496 х 1250 х 300</t>
  </si>
  <si>
    <t>1750 х 1750 х 1814 2096 х 2096 х 1814</t>
  </si>
  <si>
    <t>2679 х 1254 х 1540</t>
  </si>
  <si>
    <t>3410 х 80 х 2459</t>
  </si>
  <si>
    <t>2758 х 1525 х 760</t>
  </si>
  <si>
    <t>5842 х 2450 х 2560</t>
  </si>
  <si>
    <t>3095 х 985 х 2160</t>
  </si>
  <si>
    <t>4414 х 1563 х 2560</t>
  </si>
  <si>
    <t>2740х340х461</t>
  </si>
  <si>
    <t>884х880х1802</t>
  </si>
  <si>
    <t>2668х200х358</t>
  </si>
  <si>
    <t>2336х1188х1700</t>
  </si>
  <si>
    <t>3000х686х1500</t>
  </si>
  <si>
    <t>1946х759х1262</t>
  </si>
  <si>
    <t>1963 х 534 х 1604</t>
  </si>
  <si>
    <t>1190 х 757 х 1285</t>
  </si>
  <si>
    <t>1020 х 456 х 1419</t>
  </si>
  <si>
    <t>1700 х 508 х 1609</t>
  </si>
  <si>
    <t>1621 х 935 х 1509</t>
  </si>
  <si>
    <t>1524 х 576 х 1537</t>
  </si>
  <si>
    <t>1171 х 454 х 1261</t>
  </si>
  <si>
    <t>1317 х 392 х 1950</t>
  </si>
  <si>
    <t>888 х 534 х 1276</t>
  </si>
  <si>
    <t>1621 х 734 х 1643</t>
  </si>
  <si>
    <t>891 х 400 х 1104</t>
  </si>
  <si>
    <t>1276 х 1115 х 612</t>
  </si>
  <si>
    <t>1500х21х414</t>
  </si>
  <si>
    <t>1500 х 330 х 400</t>
  </si>
  <si>
    <t>3370х830х2850</t>
  </si>
  <si>
    <t>3460х3370х2850</t>
  </si>
  <si>
    <t>S201</t>
  </si>
  <si>
    <t>2014 х 532 х 1725      h горки 900</t>
  </si>
  <si>
    <t>2363х508х2060             h горки 1200</t>
  </si>
  <si>
    <t>8998 х 8791 х 4425         h горки 1500</t>
  </si>
  <si>
    <t>3760 х 3920 х 2350,        h горки 900</t>
  </si>
  <si>
    <t>С81</t>
  </si>
  <si>
    <t>Туннель</t>
  </si>
  <si>
    <t>1500 х 1422 х 1930</t>
  </si>
  <si>
    <t>1453 х 1453 х 1969</t>
  </si>
  <si>
    <t>1500 х 1260 х 656</t>
  </si>
  <si>
    <t>1750 х 1750 х 1678 2384 х 2384 х 1751</t>
  </si>
  <si>
    <t>2016 х 1506 х 2111</t>
  </si>
  <si>
    <t>2712 х 1506 х 2111</t>
  </si>
  <si>
    <t>2046 х 1336 х 2132</t>
  </si>
  <si>
    <t>2646 х 1336 х 2132</t>
  </si>
  <si>
    <t>2007х1426х1914</t>
  </si>
  <si>
    <t>2007 х1426х1914</t>
  </si>
  <si>
    <t>2547х1426х1914</t>
  </si>
  <si>
    <t>1621 х 1226 х 1560</t>
  </si>
  <si>
    <t>2440 х 2220 х 1367  h горки 728</t>
  </si>
  <si>
    <t xml:space="preserve">3567 х 1201 х 2099  h горки 728  </t>
  </si>
  <si>
    <t>76х76х2504</t>
  </si>
  <si>
    <t>2650 х 827 х 1317</t>
  </si>
  <si>
    <t>3160 х 989 х 2085</t>
  </si>
  <si>
    <t>4414 х 2766 х 2560</t>
  </si>
  <si>
    <t>4753 х 4194 х 2560</t>
  </si>
  <si>
    <t>2000х500х1100</t>
  </si>
  <si>
    <t>1811х1200х3422   до кільця 2853мм</t>
  </si>
  <si>
    <t>1000 х 805 х 3200  до кільця 2621мм</t>
  </si>
  <si>
    <t>3401 х 3343 х 2980  до кільця 2401мм</t>
  </si>
  <si>
    <t>2562х1630х2357</t>
  </si>
  <si>
    <t>1630х1402х2357</t>
  </si>
  <si>
    <t>3674 х 2490 х 2890 до кільця 2310</t>
  </si>
  <si>
    <t>4460 х 3795 х 3375 до кільця 2798</t>
  </si>
  <si>
    <t>5549 х 3543 х 2490</t>
  </si>
  <si>
    <t>3014 х 620 х 2456</t>
  </si>
  <si>
    <t>2302 х550 х 1038</t>
  </si>
  <si>
    <t>5600 х 1460 х 2456</t>
  </si>
  <si>
    <t>1500 х 34 х 844</t>
  </si>
  <si>
    <t>1500х50х535</t>
  </si>
  <si>
    <t>1500 х 582 х 897</t>
  </si>
  <si>
    <t>1587 х 586 х 554</t>
  </si>
  <si>
    <t>1587 х 586 х 925</t>
  </si>
  <si>
    <t>2500 х 127 х 2704</t>
  </si>
  <si>
    <t>3500 х 2664 х 3660           h горки 1200</t>
  </si>
  <si>
    <t>5346 х 3500 х 3660  h горки 1200</t>
  </si>
  <si>
    <t>8022 х 3500 х 3660   h горки 1200</t>
  </si>
  <si>
    <t>4100 х 3016 х 3009  h горки 1200</t>
  </si>
  <si>
    <t>3898 х 2606 х 2070  h горки 1200</t>
  </si>
  <si>
    <t>4901 х 4806 х 3009  h горки 1200</t>
  </si>
  <si>
    <t>9819 х 4649 х 3009  h горки 1200</t>
  </si>
  <si>
    <t xml:space="preserve">11677 х4922 х 3009 h горки 1200 </t>
  </si>
  <si>
    <t>6367 х 5192 х 4425         h горки 1500</t>
  </si>
  <si>
    <t>8072 х 7255 х 4425          h горки 1500</t>
  </si>
  <si>
    <t xml:space="preserve">5148 х 3413 х 3556 </t>
  </si>
  <si>
    <t>4440х4118х3617</t>
  </si>
  <si>
    <t>6998х4440х3617</t>
  </si>
  <si>
    <t>13193 х 6868 х 6336   h горки 1500,1200</t>
  </si>
  <si>
    <t>3882 х 3376 х 2890 до кільця 2310</t>
  </si>
  <si>
    <t>3376х2721х2950</t>
  </si>
  <si>
    <t>5381х3376х2950</t>
  </si>
  <si>
    <t>3739х3376х2950</t>
  </si>
  <si>
    <t>1732 х 1732 х 740</t>
  </si>
  <si>
    <t>1712 х 1712 х 920</t>
  </si>
  <si>
    <t>1550х1550х887</t>
  </si>
  <si>
    <t>3376х2305х2850</t>
  </si>
  <si>
    <t>2881 х 834 х 2350,        h горки 900</t>
  </si>
  <si>
    <t>3474 х 2881 х 2350, h горки 900</t>
  </si>
  <si>
    <t>2881 х 2305 х 2350,         h горки 900</t>
  </si>
  <si>
    <t>5656 х 5437 х 4425          h горки 1500</t>
  </si>
  <si>
    <t>3050 х 3000 х 2488</t>
  </si>
  <si>
    <t>1300 х 1300 х 300   1656х1656х1747</t>
  </si>
  <si>
    <t>1300 х 1300 х 300                 1839х1839х1600</t>
  </si>
  <si>
    <t>1750х 1750 х 300            2032 х 2032 х 322</t>
  </si>
  <si>
    <t>2012 х 1913 х 300   2352х2254х322</t>
  </si>
  <si>
    <t>1300 х 1300 х 300                1580х1580х322</t>
  </si>
  <si>
    <t>1563 х 1563 х 597</t>
  </si>
  <si>
    <t>1583 х 1147 х 1545          1536х1076х300</t>
  </si>
  <si>
    <t>981 х 404 х 767</t>
  </si>
  <si>
    <t>664 х 404 х 684</t>
  </si>
  <si>
    <t>1002 х 404 х 849</t>
  </si>
  <si>
    <t>962 х 404 х 765</t>
  </si>
  <si>
    <t>2333 х 328 х 819</t>
  </si>
  <si>
    <t>3882х1542х1000</t>
  </si>
  <si>
    <t>2000 х 60 х 600  2000 х 60 х 300</t>
  </si>
  <si>
    <t>793 х 425 х 796</t>
  </si>
  <si>
    <t>5600 х 1931 х  2456</t>
  </si>
  <si>
    <t>Р50</t>
  </si>
  <si>
    <t>A55</t>
  </si>
  <si>
    <t>A56</t>
  </si>
  <si>
    <t>A57</t>
  </si>
  <si>
    <t>С88</t>
  </si>
  <si>
    <t>С89</t>
  </si>
  <si>
    <t>С91</t>
  </si>
  <si>
    <t>D82</t>
  </si>
  <si>
    <t>D100</t>
  </si>
  <si>
    <t>1500х50х700</t>
  </si>
  <si>
    <t>E11</t>
  </si>
  <si>
    <t>E12</t>
  </si>
  <si>
    <t>E13</t>
  </si>
  <si>
    <t>E14</t>
  </si>
  <si>
    <t>E15</t>
  </si>
  <si>
    <t>E16</t>
  </si>
  <si>
    <t>E17</t>
  </si>
  <si>
    <t xml:space="preserve">1500х72 х785 </t>
  </si>
  <si>
    <t>Катер</t>
  </si>
  <si>
    <t>Жираф</t>
  </si>
  <si>
    <t>2096х 2096 х 322          1660х1660х322</t>
  </si>
  <si>
    <t>2500х1200х1300</t>
  </si>
  <si>
    <t>3845х865х2157</t>
  </si>
  <si>
    <t>2345х816х2157</t>
  </si>
  <si>
    <t>2000х700х50</t>
  </si>
  <si>
    <t>1973х800х60</t>
  </si>
  <si>
    <t>3796х1088х1142</t>
  </si>
  <si>
    <t>1117х1020х50</t>
  </si>
  <si>
    <t>1625х1325х721</t>
  </si>
  <si>
    <t>4481х2400х944</t>
  </si>
  <si>
    <t>1872х650х650</t>
  </si>
  <si>
    <t>6077х2400х2215</t>
  </si>
  <si>
    <t>4373х4358х2156</t>
  </si>
  <si>
    <t>2650х627х1317</t>
  </si>
  <si>
    <t>D89</t>
  </si>
  <si>
    <t>1500 х 496 х 437</t>
  </si>
  <si>
    <t>T15</t>
  </si>
  <si>
    <t>T16</t>
  </si>
  <si>
    <t>T17</t>
  </si>
  <si>
    <t>1021х492х778</t>
  </si>
  <si>
    <t>716х400х956</t>
  </si>
  <si>
    <t>1242х885х675</t>
  </si>
  <si>
    <t>К39</t>
  </si>
  <si>
    <t>WO5</t>
  </si>
  <si>
    <t>6989 х 5203 х 2400</t>
  </si>
  <si>
    <t>D105</t>
  </si>
  <si>
    <t>1285 х 725 х 705</t>
  </si>
  <si>
    <t>I99</t>
  </si>
  <si>
    <t>5547 х 3074 х 3548  h горки  1200</t>
  </si>
  <si>
    <t>І105</t>
  </si>
  <si>
    <t>І106</t>
  </si>
  <si>
    <t>І107</t>
  </si>
  <si>
    <t>4894 х 4449 х 2949</t>
  </si>
  <si>
    <t>7050 х 4539 х 2949</t>
  </si>
  <si>
    <t>3397 х 3077 х 2949</t>
  </si>
  <si>
    <t xml:space="preserve"> </t>
  </si>
  <si>
    <r>
      <t>Качалка-балансир</t>
    </r>
    <r>
      <rPr>
        <b/>
        <sz val="10"/>
        <color indexed="8"/>
        <rFont val="Arial"/>
        <family val="2"/>
        <charset val="204"/>
      </rPr>
      <t xml:space="preserve"> </t>
    </r>
  </si>
  <si>
    <t>№ п/н</t>
  </si>
  <si>
    <t>Найменування виробів</t>
  </si>
  <si>
    <t>Розміри, мм                       (дов., шир., вис.)</t>
  </si>
  <si>
    <t>Ціна (грн.)</t>
  </si>
  <si>
    <t>Тренажер вуличний</t>
  </si>
  <si>
    <t xml:space="preserve">Пісочниця </t>
  </si>
  <si>
    <t>Корзина для кидків</t>
  </si>
  <si>
    <t>Дитячий ігровий комплекс</t>
  </si>
  <si>
    <t>Автомобіль</t>
  </si>
  <si>
    <t>Слоненя</t>
  </si>
  <si>
    <t>Гелікоптер</t>
  </si>
  <si>
    <r>
      <t xml:space="preserve">Качалка на пружине </t>
    </r>
    <r>
      <rPr>
        <b/>
        <sz val="10"/>
        <color indexed="8"/>
        <rFont val="Arial"/>
        <family val="2"/>
        <charset val="204"/>
      </rPr>
      <t>"Їжачок"</t>
    </r>
  </si>
  <si>
    <r>
      <t xml:space="preserve">Качалка на пружине  </t>
    </r>
    <r>
      <rPr>
        <b/>
        <sz val="10"/>
        <color indexed="8"/>
        <rFont val="Arial"/>
        <family val="2"/>
        <charset val="204"/>
      </rPr>
      <t>"Метелик"</t>
    </r>
  </si>
  <si>
    <t>Карусель мала</t>
  </si>
  <si>
    <t>Карусель велика</t>
  </si>
  <si>
    <r>
      <t xml:space="preserve">Качалка на пружині </t>
    </r>
    <r>
      <rPr>
        <b/>
        <sz val="10"/>
        <color indexed="8"/>
        <rFont val="Arial"/>
        <family val="2"/>
        <charset val="204"/>
      </rPr>
      <t>"Конячка"</t>
    </r>
  </si>
  <si>
    <r>
      <t xml:space="preserve">Качалка на пружині  </t>
    </r>
    <r>
      <rPr>
        <b/>
        <sz val="10"/>
        <color indexed="8"/>
        <rFont val="Arial"/>
        <family val="2"/>
        <charset val="204"/>
      </rPr>
      <t>"Мотоцикл"</t>
    </r>
  </si>
  <si>
    <r>
      <t xml:space="preserve">Качалка на пружині </t>
    </r>
    <r>
      <rPr>
        <b/>
        <sz val="10"/>
        <color indexed="8"/>
        <rFont val="Arial"/>
        <family val="2"/>
        <charset val="204"/>
      </rPr>
      <t>"Автомобіль"</t>
    </r>
  </si>
  <si>
    <r>
      <t>Гойдалка дерев</t>
    </r>
    <r>
      <rPr>
        <sz val="10"/>
        <color indexed="8"/>
        <rFont val="Calibri"/>
        <family val="2"/>
        <charset val="204"/>
      </rPr>
      <t>′</t>
    </r>
    <r>
      <rPr>
        <sz val="10"/>
        <color indexed="8"/>
        <rFont val="Arial"/>
        <family val="2"/>
        <charset val="204"/>
      </rPr>
      <t xml:space="preserve">яна </t>
    </r>
  </si>
  <si>
    <t>Гойдалка диван</t>
  </si>
  <si>
    <r>
      <t xml:space="preserve">Пісочниця </t>
    </r>
    <r>
      <rPr>
        <b/>
        <sz val="10"/>
        <color indexed="8"/>
        <rFont val="Arial"/>
        <family val="2"/>
        <charset val="204"/>
      </rPr>
      <t>"Ромашка"</t>
    </r>
  </si>
  <si>
    <r>
      <t xml:space="preserve">Пісочниця </t>
    </r>
    <r>
      <rPr>
        <b/>
        <sz val="10"/>
        <color indexed="8"/>
        <rFont val="Arial"/>
        <family val="2"/>
        <charset val="204"/>
      </rPr>
      <t>"Метелик"</t>
    </r>
  </si>
  <si>
    <r>
      <t>Пісочниця</t>
    </r>
    <r>
      <rPr>
        <b/>
        <sz val="10"/>
        <rFont val="Arial"/>
        <family val="2"/>
        <charset val="204"/>
      </rPr>
      <t xml:space="preserve"> "Зірка"</t>
    </r>
  </si>
  <si>
    <t>Пісочниця з сидіннями мала</t>
  </si>
  <si>
    <t>Пісочниця з сидіннями велика</t>
  </si>
  <si>
    <t>Грибок для пісочниці</t>
  </si>
  <si>
    <t>Пісочний столик</t>
  </si>
  <si>
    <t>Пісочниця з кришкою</t>
  </si>
  <si>
    <r>
      <t xml:space="preserve">Пісочниця велика </t>
    </r>
    <r>
      <rPr>
        <b/>
        <sz val="10"/>
        <color indexed="8"/>
        <rFont val="Arial"/>
        <family val="2"/>
        <charset val="204"/>
      </rPr>
      <t xml:space="preserve">"Квіточка" </t>
    </r>
  </si>
  <si>
    <r>
      <t xml:space="preserve">Пісочниця велика </t>
    </r>
    <r>
      <rPr>
        <b/>
        <sz val="10"/>
        <color indexed="8"/>
        <rFont val="Arial"/>
        <family val="2"/>
        <charset val="204"/>
      </rPr>
      <t xml:space="preserve">"Бабочка" </t>
    </r>
  </si>
  <si>
    <t>Пісочниця з навісом</t>
  </si>
  <si>
    <r>
      <t xml:space="preserve">Пісочниця велика </t>
    </r>
    <r>
      <rPr>
        <b/>
        <sz val="10"/>
        <color indexed="8"/>
        <rFont val="Arial"/>
        <family val="2"/>
        <charset val="204"/>
      </rPr>
      <t xml:space="preserve">"Соняшник" </t>
    </r>
  </si>
  <si>
    <t>Секція огорожі</t>
  </si>
  <si>
    <t>Лавка зі спинкою</t>
  </si>
  <si>
    <t>Лавка садова</t>
  </si>
  <si>
    <t>Арка металева</t>
  </si>
  <si>
    <t>Урна для сміття</t>
  </si>
  <si>
    <t>Стенд йнформаційний</t>
  </si>
  <si>
    <t>Спортивний комплекс воркаут</t>
  </si>
  <si>
    <t>Дитячий спортивний комплекс</t>
  </si>
  <si>
    <t>Рукохід</t>
  </si>
  <si>
    <t>Колода для преса</t>
  </si>
  <si>
    <t>Турнік подвійний металевий</t>
  </si>
  <si>
    <t>Стійки волейбольні</t>
  </si>
  <si>
    <t>Місток</t>
  </si>
  <si>
    <t>Стійка баскетбольна</t>
  </si>
  <si>
    <t>Стіл тенісний</t>
  </si>
  <si>
    <t>Ворота гандбольні</t>
  </si>
  <si>
    <t>Грибки гімнастичні</t>
  </si>
  <si>
    <t>Шведская стінка подвійна</t>
  </si>
  <si>
    <t>Колода гімнастична</t>
  </si>
  <si>
    <t xml:space="preserve">Турнік трьохрівневий </t>
  </si>
  <si>
    <t>Бруси гімнастичні</t>
  </si>
  <si>
    <t>Колода рухома</t>
  </si>
  <si>
    <r>
      <t>Колода дерев</t>
    </r>
    <r>
      <rPr>
        <sz val="10"/>
        <color indexed="8"/>
        <rFont val="Calibri"/>
        <family val="2"/>
        <charset val="204"/>
      </rPr>
      <t>′</t>
    </r>
    <r>
      <rPr>
        <sz val="10"/>
        <color indexed="8"/>
        <rFont val="Arial"/>
        <family val="2"/>
        <charset val="204"/>
      </rPr>
      <t>яна</t>
    </r>
  </si>
  <si>
    <t>Лабіринт</t>
  </si>
  <si>
    <t>Ворота хокейні</t>
  </si>
  <si>
    <t>Щит для кидків</t>
  </si>
  <si>
    <t>Мішень</t>
  </si>
  <si>
    <t>Місток дуговий</t>
  </si>
  <si>
    <t>Вуличний тренажер</t>
  </si>
  <si>
    <t>Дитяча гірка маленька</t>
  </si>
  <si>
    <t>Дитяча гірка мала</t>
  </si>
  <si>
    <t>Дитяча гірка велика</t>
  </si>
  <si>
    <t>Дитяча гірка середня</t>
  </si>
  <si>
    <r>
      <t xml:space="preserve">Будиночок </t>
    </r>
    <r>
      <rPr>
        <b/>
        <sz val="10"/>
        <rFont val="Arial"/>
        <family val="2"/>
        <charset val="204"/>
      </rPr>
      <t>"Малятко"</t>
    </r>
  </si>
  <si>
    <r>
      <t xml:space="preserve">Пісочний столик </t>
    </r>
    <r>
      <rPr>
        <b/>
        <sz val="10"/>
        <rFont val="Arial"/>
        <family val="2"/>
        <charset val="204"/>
      </rPr>
      <t>"Дитинство"</t>
    </r>
  </si>
  <si>
    <t>Карусель з кермом</t>
  </si>
  <si>
    <t xml:space="preserve">4892 х 3487 х 4360         h горки 1500 </t>
  </si>
  <si>
    <t>C62</t>
  </si>
  <si>
    <t>Ліана</t>
  </si>
  <si>
    <t>2668х1642х50</t>
  </si>
  <si>
    <t>К38</t>
  </si>
  <si>
    <t>1300 х 1300 х 1062</t>
  </si>
  <si>
    <t>Гойдалка металева</t>
  </si>
  <si>
    <t xml:space="preserve">3790 х 3761 х 1421   </t>
  </si>
  <si>
    <t>P27</t>
  </si>
  <si>
    <t xml:space="preserve">1936х  х 1655   </t>
  </si>
  <si>
    <t>P28</t>
  </si>
  <si>
    <t xml:space="preserve">2765х2765х1777   </t>
  </si>
  <si>
    <t>P29</t>
  </si>
  <si>
    <t xml:space="preserve">2102х2102х2177   </t>
  </si>
  <si>
    <t>P30</t>
  </si>
  <si>
    <t xml:space="preserve">1713х1600х1685   </t>
  </si>
  <si>
    <t>P31</t>
  </si>
  <si>
    <t xml:space="preserve">11370 х 9061 х 4356 </t>
  </si>
  <si>
    <t>L107</t>
  </si>
  <si>
    <t>2236 х 2010 х 2276</t>
  </si>
  <si>
    <t>D92</t>
  </si>
  <si>
    <t>1226х1012х2343</t>
  </si>
  <si>
    <t>T18</t>
  </si>
  <si>
    <t>2429 х 532 х 2014       h горки 1200</t>
  </si>
  <si>
    <r>
      <t>Пісочний дворик</t>
    </r>
    <r>
      <rPr>
        <b/>
        <sz val="10"/>
        <color indexed="8"/>
        <rFont val="Arial"/>
        <family val="2"/>
        <charset val="204"/>
      </rPr>
      <t xml:space="preserve"> "Човник"</t>
    </r>
  </si>
  <si>
    <r>
      <t xml:space="preserve">Пісочний дворик </t>
    </r>
    <r>
      <rPr>
        <b/>
        <sz val="10"/>
        <color indexed="8"/>
        <rFont val="Arial"/>
        <family val="2"/>
        <charset val="204"/>
      </rPr>
      <t>"Мрія"</t>
    </r>
  </si>
  <si>
    <t>Пісочниця будиночок</t>
  </si>
  <si>
    <t>Столик для відпочинку</t>
  </si>
  <si>
    <t>P26</t>
  </si>
  <si>
    <r>
      <t>Пісочний дворик</t>
    </r>
    <r>
      <rPr>
        <b/>
        <sz val="10"/>
        <color indexed="8"/>
        <rFont val="Arial"/>
        <family val="2"/>
        <charset val="204"/>
      </rPr>
      <t xml:space="preserve"> "Яхта"</t>
    </r>
  </si>
  <si>
    <t xml:space="preserve">3195 х 1664 х 1618   </t>
  </si>
  <si>
    <t>1500 х 622 х 889</t>
  </si>
  <si>
    <t>1700 х 1700 х 791</t>
  </si>
  <si>
    <t>1700х1020х1200</t>
  </si>
  <si>
    <t>ДОГ.</t>
  </si>
  <si>
    <t>Кількість</t>
  </si>
  <si>
    <t>Качалка на пружині "Пароплав"</t>
  </si>
  <si>
    <t>Качалка на пружині "Гелікоптер"</t>
  </si>
  <si>
    <t>Будиночок "Хатинка"</t>
  </si>
  <si>
    <t>Будиночок "Зірочка"</t>
  </si>
  <si>
    <t>Будиночок "Квіточка"</t>
  </si>
  <si>
    <t>Лавочка "Жабеня"</t>
  </si>
  <si>
    <t>Всього</t>
  </si>
  <si>
    <t>Сума (грн)</t>
  </si>
  <si>
    <t>Встановлення (грн)</t>
  </si>
  <si>
    <t>Доставка (грн)</t>
  </si>
  <si>
    <t>Разом (грн)</t>
  </si>
  <si>
    <t xml:space="preserve">Дитячий спортивний комплекс </t>
  </si>
  <si>
    <t>№3</t>
  </si>
  <si>
    <t>10000х10000х2500</t>
  </si>
  <si>
    <t>19 464.90</t>
  </si>
  <si>
    <t>Проект 5%</t>
  </si>
  <si>
    <t>"Непередбачені витрати" 10%</t>
  </si>
  <si>
    <t xml:space="preserve">Разом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</si>
</sst>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i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9"/>
      <color indexed="8"/>
      <name val="Arial"/>
      <family val="2"/>
      <charset val="204"/>
    </font>
    <font>
      <sz val="8"/>
      <name val="Calibri"/>
      <family val="2"/>
      <charset val="204"/>
    </font>
    <font>
      <sz val="10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6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/>
    <xf numFmtId="0" fontId="2" fillId="0" borderId="0" xfId="0" applyFont="1"/>
    <xf numFmtId="0" fontId="3" fillId="0" borderId="0" xfId="0" applyFont="1" applyAlignment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1" fontId="1" fillId="0" borderId="0" xfId="0" applyNumberFormat="1" applyFont="1" applyFill="1"/>
    <xf numFmtId="1" fontId="1" fillId="0" borderId="1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1" fillId="0" borderId="0" xfId="1" applyFont="1" applyAlignment="1" applyProtection="1"/>
    <xf numFmtId="0" fontId="1" fillId="0" borderId="1" xfId="0" applyFont="1" applyFill="1" applyBorder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2" fontId="1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1" fillId="0" borderId="6" xfId="0" applyNumberFormat="1" applyFont="1" applyFill="1" applyBorder="1"/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1" fontId="1" fillId="0" borderId="1" xfId="0" applyNumberFormat="1" applyFont="1" applyFill="1" applyBorder="1"/>
    <xf numFmtId="4" fontId="1" fillId="0" borderId="1" xfId="0" applyNumberFormat="1" applyFont="1" applyFill="1" applyBorder="1"/>
    <xf numFmtId="0" fontId="1" fillId="0" borderId="7" xfId="0" applyFont="1" applyFill="1" applyBorder="1"/>
    <xf numFmtId="4" fontId="1" fillId="0" borderId="5" xfId="0" applyNumberFormat="1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4" fontId="4" fillId="0" borderId="1" xfId="0" applyNumberFormat="1" applyFont="1" applyFill="1" applyBorder="1" applyAlignment="1">
      <alignment vertical="center"/>
    </xf>
  </cellXfs>
  <cellStyles count="3">
    <cellStyle name="Гіперпосилання" xfId="1" builtinId="8"/>
    <cellStyle name="Звичайни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92"/>
  <sheetViews>
    <sheetView tabSelected="1" topLeftCell="A93" zoomScale="110" zoomScaleNormal="110" workbookViewId="0">
      <selection activeCell="L192" sqref="L192"/>
    </sheetView>
  </sheetViews>
  <sheetFormatPr defaultColWidth="9.140625" defaultRowHeight="9" customHeight="1" x14ac:dyDescent="0.2"/>
  <cols>
    <col min="1" max="1" width="5.42578125" style="1" customWidth="1"/>
    <col min="2" max="2" width="26.85546875" style="2" customWidth="1"/>
    <col min="3" max="3" width="8.140625" style="1" customWidth="1"/>
    <col min="4" max="4" width="18.140625" style="3" customWidth="1"/>
    <col min="5" max="5" width="11" style="28" customWidth="1"/>
    <col min="6" max="6" width="11" style="4" customWidth="1"/>
    <col min="7" max="7" width="10.140625" style="4" bestFit="1" customWidth="1"/>
    <col min="8" max="8" width="17.7109375" style="33" customWidth="1"/>
    <col min="9" max="9" width="13" style="4" customWidth="1"/>
    <col min="10" max="10" width="11.7109375" style="1" customWidth="1"/>
    <col min="11" max="16384" width="9.140625" style="1"/>
  </cols>
  <sheetData>
    <row r="1" spans="1:10" ht="12" customHeight="1" x14ac:dyDescent="0.25">
      <c r="C1" s="5"/>
    </row>
    <row r="2" spans="1:10" ht="12" customHeight="1" x14ac:dyDescent="0.25">
      <c r="C2" s="5"/>
    </row>
    <row r="3" spans="1:10" ht="12" customHeight="1" x14ac:dyDescent="0.25">
      <c r="C3" s="5"/>
    </row>
    <row r="4" spans="1:10" ht="12" customHeight="1" x14ac:dyDescent="0.25">
      <c r="C4" s="5"/>
    </row>
    <row r="5" spans="1:10" ht="12" customHeight="1" x14ac:dyDescent="0.25">
      <c r="C5" s="5"/>
    </row>
    <row r="6" spans="1:10" ht="12" customHeight="1" x14ac:dyDescent="0.25">
      <c r="C6" s="5"/>
    </row>
    <row r="7" spans="1:10" ht="12" customHeight="1" x14ac:dyDescent="0.25">
      <c r="C7" s="31"/>
    </row>
    <row r="8" spans="1:10" ht="12" customHeight="1" x14ac:dyDescent="0.2">
      <c r="C8" s="6"/>
    </row>
    <row r="11" spans="1:10" s="7" customFormat="1" ht="36.6" customHeight="1" x14ac:dyDescent="0.25">
      <c r="A11" s="39" t="s">
        <v>331</v>
      </c>
      <c r="B11" s="39" t="s">
        <v>332</v>
      </c>
      <c r="C11" s="39" t="s">
        <v>0</v>
      </c>
      <c r="D11" s="39" t="s">
        <v>333</v>
      </c>
      <c r="E11" s="29" t="s">
        <v>434</v>
      </c>
      <c r="F11" s="17" t="s">
        <v>334</v>
      </c>
      <c r="G11" s="17" t="s">
        <v>442</v>
      </c>
      <c r="H11" s="17" t="s">
        <v>443</v>
      </c>
      <c r="I11" s="17" t="s">
        <v>444</v>
      </c>
      <c r="J11" s="8" t="s">
        <v>445</v>
      </c>
    </row>
    <row r="12" spans="1:10" s="11" customFormat="1" ht="31.9" hidden="1" customHeight="1" x14ac:dyDescent="0.25">
      <c r="A12" s="23">
        <v>1</v>
      </c>
      <c r="B12" s="24" t="s">
        <v>6</v>
      </c>
      <c r="C12" s="23" t="s">
        <v>284</v>
      </c>
      <c r="D12" s="25" t="s">
        <v>300</v>
      </c>
      <c r="E12" s="30"/>
      <c r="F12" s="34">
        <v>11109</v>
      </c>
    </row>
    <row r="13" spans="1:10" s="11" customFormat="1" ht="31.9" hidden="1" customHeight="1" x14ac:dyDescent="0.25">
      <c r="A13" s="8">
        <f t="shared" ref="A13:A18" si="0">A12+1</f>
        <v>2</v>
      </c>
      <c r="B13" s="9" t="s">
        <v>335</v>
      </c>
      <c r="C13" s="8" t="s">
        <v>285</v>
      </c>
      <c r="D13" s="10" t="s">
        <v>301</v>
      </c>
      <c r="E13" s="29"/>
      <c r="F13" s="27">
        <v>2415</v>
      </c>
    </row>
    <row r="14" spans="1:10" s="11" customFormat="1" ht="31.9" hidden="1" customHeight="1" x14ac:dyDescent="0.25">
      <c r="A14" s="8">
        <f t="shared" si="0"/>
        <v>3</v>
      </c>
      <c r="B14" s="9" t="s">
        <v>336</v>
      </c>
      <c r="C14" s="8" t="s">
        <v>286</v>
      </c>
      <c r="D14" s="10" t="s">
        <v>302</v>
      </c>
      <c r="E14" s="29"/>
      <c r="F14" s="27">
        <v>6037.5</v>
      </c>
    </row>
    <row r="15" spans="1:10" s="11" customFormat="1" ht="31.9" hidden="1" customHeight="1" x14ac:dyDescent="0.25">
      <c r="A15" s="8">
        <f t="shared" si="0"/>
        <v>4</v>
      </c>
      <c r="B15" s="9" t="s">
        <v>19</v>
      </c>
      <c r="C15" s="8" t="s">
        <v>287</v>
      </c>
      <c r="D15" s="10" t="s">
        <v>303</v>
      </c>
      <c r="E15" s="29"/>
      <c r="F15" s="27">
        <v>24753.749999999996</v>
      </c>
    </row>
    <row r="16" spans="1:10" s="11" customFormat="1" ht="31.9" hidden="1" customHeight="1" x14ac:dyDescent="0.25">
      <c r="A16" s="8">
        <f t="shared" si="0"/>
        <v>5</v>
      </c>
      <c r="B16" s="9" t="s">
        <v>337</v>
      </c>
      <c r="C16" s="8" t="s">
        <v>288</v>
      </c>
      <c r="D16" s="10" t="s">
        <v>304</v>
      </c>
      <c r="E16" s="29"/>
      <c r="F16" s="27">
        <v>1931.9999999999998</v>
      </c>
    </row>
    <row r="17" spans="1:10" s="11" customFormat="1" ht="31.9" hidden="1" customHeight="1" x14ac:dyDescent="0.25">
      <c r="A17" s="8">
        <f t="shared" si="0"/>
        <v>6</v>
      </c>
      <c r="B17" s="9" t="s">
        <v>338</v>
      </c>
      <c r="C17" s="8" t="s">
        <v>289</v>
      </c>
      <c r="D17" s="10" t="s">
        <v>305</v>
      </c>
      <c r="E17" s="29"/>
      <c r="F17" s="27">
        <v>31998.749999999996</v>
      </c>
    </row>
    <row r="18" spans="1:10" s="11" customFormat="1" ht="31.9" hidden="1" customHeight="1" x14ac:dyDescent="0.25">
      <c r="A18" s="8">
        <f t="shared" si="0"/>
        <v>7</v>
      </c>
      <c r="B18" s="9" t="s">
        <v>338</v>
      </c>
      <c r="C18" s="8" t="s">
        <v>290</v>
      </c>
      <c r="D18" s="10" t="s">
        <v>306</v>
      </c>
      <c r="E18" s="29"/>
      <c r="F18" s="27">
        <v>40451.25</v>
      </c>
    </row>
    <row r="19" spans="1:10" s="11" customFormat="1" ht="31.9" hidden="1" customHeight="1" x14ac:dyDescent="0.25">
      <c r="A19" s="8">
        <v>8</v>
      </c>
      <c r="B19" s="14" t="s">
        <v>338</v>
      </c>
      <c r="C19" s="14" t="s">
        <v>119</v>
      </c>
      <c r="D19" s="10" t="s">
        <v>253</v>
      </c>
      <c r="E19" s="29"/>
      <c r="F19" s="27">
        <v>11833.5</v>
      </c>
    </row>
    <row r="20" spans="1:10" s="11" customFormat="1" ht="31.9" customHeight="1" x14ac:dyDescent="0.25">
      <c r="A20" s="8">
        <v>1</v>
      </c>
      <c r="B20" s="32" t="s">
        <v>338</v>
      </c>
      <c r="C20" s="8" t="s">
        <v>120</v>
      </c>
      <c r="D20" s="10" t="s">
        <v>254</v>
      </c>
      <c r="E20" s="29">
        <v>2</v>
      </c>
      <c r="F20" s="19">
        <v>20286</v>
      </c>
      <c r="G20" s="19">
        <f>E20*F20</f>
        <v>40572</v>
      </c>
      <c r="H20" s="17">
        <f>H$188/G$188*G20</f>
        <v>8114.4000000000005</v>
      </c>
      <c r="I20" s="17">
        <f>I$188/G$188*G20</f>
        <v>1622.88</v>
      </c>
      <c r="J20" s="17">
        <f>SUBTOTAL(9,G20:I20)</f>
        <v>50309.279999999999</v>
      </c>
    </row>
    <row r="21" spans="1:10" s="11" customFormat="1" ht="31.9" hidden="1" customHeight="1" x14ac:dyDescent="0.25">
      <c r="A21" s="23">
        <f>A20+1</f>
        <v>2</v>
      </c>
      <c r="B21" s="35" t="s">
        <v>338</v>
      </c>
      <c r="C21" s="35" t="s">
        <v>121</v>
      </c>
      <c r="D21" s="25" t="s">
        <v>255</v>
      </c>
      <c r="E21" s="30"/>
      <c r="F21" s="34">
        <v>13886.249999999998</v>
      </c>
    </row>
    <row r="22" spans="1:10" s="11" customFormat="1" ht="31.9" customHeight="1" x14ac:dyDescent="0.25">
      <c r="A22" s="8">
        <v>2</v>
      </c>
      <c r="B22" s="32" t="s">
        <v>338</v>
      </c>
      <c r="C22" s="8" t="s">
        <v>122</v>
      </c>
      <c r="D22" s="10" t="s">
        <v>191</v>
      </c>
      <c r="E22" s="29">
        <v>2</v>
      </c>
      <c r="F22" s="19">
        <v>37432.5</v>
      </c>
      <c r="G22" s="19">
        <f>E22*F22</f>
        <v>74865</v>
      </c>
      <c r="H22" s="17">
        <f>H$188/G$188*G22</f>
        <v>14973</v>
      </c>
      <c r="I22" s="17">
        <f>I$188/G$188*G22</f>
        <v>2994.6</v>
      </c>
      <c r="J22" s="17">
        <f>SUBTOTAL(9,G22:I22)</f>
        <v>92832.6</v>
      </c>
    </row>
    <row r="23" spans="1:10" s="11" customFormat="1" ht="31.9" hidden="1" customHeight="1" x14ac:dyDescent="0.25">
      <c r="A23" s="23">
        <f>A22+1</f>
        <v>3</v>
      </c>
      <c r="B23" s="35" t="s">
        <v>338</v>
      </c>
      <c r="C23" s="23" t="s">
        <v>123</v>
      </c>
      <c r="D23" s="25" t="s">
        <v>185</v>
      </c>
      <c r="E23" s="30"/>
      <c r="F23" s="34">
        <v>14489.999999999998</v>
      </c>
    </row>
    <row r="24" spans="1:10" s="11" customFormat="1" ht="31.9" hidden="1" customHeight="1" x14ac:dyDescent="0.25">
      <c r="A24" s="8">
        <f t="shared" ref="A24:A40" si="1">A23+1</f>
        <v>4</v>
      </c>
      <c r="B24" s="14" t="s">
        <v>338</v>
      </c>
      <c r="C24" s="8" t="s">
        <v>124</v>
      </c>
      <c r="D24" s="10" t="s">
        <v>186</v>
      </c>
      <c r="E24" s="29"/>
      <c r="F24" s="27">
        <v>24995.249999999996</v>
      </c>
    </row>
    <row r="25" spans="1:10" s="11" customFormat="1" ht="31.9" hidden="1" customHeight="1" x14ac:dyDescent="0.25">
      <c r="A25" s="8">
        <f t="shared" si="1"/>
        <v>5</v>
      </c>
      <c r="B25" s="14" t="s">
        <v>338</v>
      </c>
      <c r="C25" s="8" t="s">
        <v>125</v>
      </c>
      <c r="D25" s="10" t="s">
        <v>252</v>
      </c>
      <c r="E25" s="29"/>
      <c r="F25" s="27">
        <v>16905</v>
      </c>
    </row>
    <row r="26" spans="1:10" s="11" customFormat="1" ht="31.9" hidden="1" customHeight="1" x14ac:dyDescent="0.25">
      <c r="A26" s="8">
        <f t="shared" si="1"/>
        <v>6</v>
      </c>
      <c r="B26" s="14" t="s">
        <v>338</v>
      </c>
      <c r="C26" s="8" t="s">
        <v>126</v>
      </c>
      <c r="D26" s="10" t="s">
        <v>246</v>
      </c>
      <c r="E26" s="29"/>
      <c r="F26" s="27">
        <v>18957.75</v>
      </c>
    </row>
    <row r="27" spans="1:10" s="11" customFormat="1" ht="31.9" hidden="1" customHeight="1" x14ac:dyDescent="0.25">
      <c r="A27" s="8">
        <f t="shared" si="1"/>
        <v>7</v>
      </c>
      <c r="B27" s="14" t="s">
        <v>338</v>
      </c>
      <c r="C27" s="8" t="s">
        <v>127</v>
      </c>
      <c r="D27" s="10" t="s">
        <v>248</v>
      </c>
      <c r="E27" s="29"/>
      <c r="F27" s="27">
        <v>21976.5</v>
      </c>
    </row>
    <row r="28" spans="1:10" s="11" customFormat="1" ht="31.9" hidden="1" customHeight="1" x14ac:dyDescent="0.25">
      <c r="A28" s="8">
        <f t="shared" si="1"/>
        <v>8</v>
      </c>
      <c r="B28" s="14" t="s">
        <v>338</v>
      </c>
      <c r="C28" s="8" t="s">
        <v>128</v>
      </c>
      <c r="D28" s="10" t="s">
        <v>247</v>
      </c>
      <c r="E28" s="29"/>
      <c r="F28" s="27">
        <v>30791.249999999996</v>
      </c>
    </row>
    <row r="29" spans="1:10" s="11" customFormat="1" ht="31.9" hidden="1" customHeight="1" x14ac:dyDescent="0.25">
      <c r="A29" s="8">
        <f t="shared" si="1"/>
        <v>9</v>
      </c>
      <c r="B29" s="14" t="s">
        <v>338</v>
      </c>
      <c r="C29" s="8" t="s">
        <v>323</v>
      </c>
      <c r="D29" s="10" t="s">
        <v>326</v>
      </c>
      <c r="E29" s="29"/>
      <c r="F29" s="27">
        <v>46488.75</v>
      </c>
    </row>
    <row r="30" spans="1:10" s="11" customFormat="1" ht="31.9" hidden="1" customHeight="1" x14ac:dyDescent="0.25">
      <c r="A30" s="8">
        <f t="shared" si="1"/>
        <v>10</v>
      </c>
      <c r="B30" s="14" t="s">
        <v>338</v>
      </c>
      <c r="C30" s="8" t="s">
        <v>324</v>
      </c>
      <c r="D30" s="10" t="s">
        <v>327</v>
      </c>
      <c r="E30" s="29"/>
      <c r="F30" s="27">
        <v>34413.75</v>
      </c>
    </row>
    <row r="31" spans="1:10" s="11" customFormat="1" ht="31.9" hidden="1" customHeight="1" x14ac:dyDescent="0.25">
      <c r="A31" s="8">
        <f t="shared" si="1"/>
        <v>11</v>
      </c>
      <c r="B31" s="14" t="s">
        <v>338</v>
      </c>
      <c r="C31" s="8" t="s">
        <v>325</v>
      </c>
      <c r="D31" s="10" t="s">
        <v>328</v>
      </c>
      <c r="E31" s="29"/>
      <c r="F31" s="27">
        <v>20044.5</v>
      </c>
    </row>
    <row r="32" spans="1:10" s="11" customFormat="1" ht="31.9" hidden="1" customHeight="1" x14ac:dyDescent="0.25">
      <c r="A32" s="8">
        <f>A31+1</f>
        <v>12</v>
      </c>
      <c r="B32" s="14" t="s">
        <v>338</v>
      </c>
      <c r="C32" s="8" t="s">
        <v>129</v>
      </c>
      <c r="D32" s="10" t="s">
        <v>231</v>
      </c>
      <c r="E32" s="29"/>
      <c r="F32" s="27">
        <v>21735</v>
      </c>
    </row>
    <row r="33" spans="1:10" s="11" customFormat="1" ht="31.9" hidden="1" customHeight="1" x14ac:dyDescent="0.25">
      <c r="A33" s="8">
        <f t="shared" si="1"/>
        <v>13</v>
      </c>
      <c r="B33" s="14" t="s">
        <v>338</v>
      </c>
      <c r="C33" s="8" t="s">
        <v>130</v>
      </c>
      <c r="D33" s="10" t="s">
        <v>232</v>
      </c>
      <c r="E33" s="29"/>
      <c r="F33" s="27">
        <v>38036.25</v>
      </c>
    </row>
    <row r="34" spans="1:10" s="11" customFormat="1" ht="31.9" hidden="1" customHeight="1" x14ac:dyDescent="0.25">
      <c r="A34" s="8">
        <f t="shared" si="1"/>
        <v>14</v>
      </c>
      <c r="B34" s="14" t="s">
        <v>338</v>
      </c>
      <c r="C34" s="8" t="s">
        <v>131</v>
      </c>
      <c r="D34" s="10" t="s">
        <v>233</v>
      </c>
      <c r="E34" s="29"/>
      <c r="F34" s="27">
        <v>59771.249999999993</v>
      </c>
    </row>
    <row r="35" spans="1:10" s="11" customFormat="1" ht="31.9" hidden="1" customHeight="1" x14ac:dyDescent="0.25">
      <c r="A35" s="8">
        <f t="shared" si="1"/>
        <v>15</v>
      </c>
      <c r="B35" s="14" t="s">
        <v>338</v>
      </c>
      <c r="C35" s="8" t="s">
        <v>132</v>
      </c>
      <c r="D35" s="10" t="s">
        <v>234</v>
      </c>
      <c r="E35" s="29"/>
      <c r="F35" s="27">
        <v>35621.25</v>
      </c>
    </row>
    <row r="36" spans="1:10" s="11" customFormat="1" ht="31.9" hidden="1" customHeight="1" x14ac:dyDescent="0.25">
      <c r="A36" s="8">
        <f t="shared" si="1"/>
        <v>16</v>
      </c>
      <c r="B36" s="14" t="s">
        <v>338</v>
      </c>
      <c r="C36" s="8" t="s">
        <v>133</v>
      </c>
      <c r="D36" s="10" t="s">
        <v>235</v>
      </c>
      <c r="E36" s="29"/>
      <c r="F36" s="27">
        <v>18837</v>
      </c>
    </row>
    <row r="37" spans="1:10" s="11" customFormat="1" ht="31.9" customHeight="1" x14ac:dyDescent="0.25">
      <c r="A37" s="8">
        <v>3</v>
      </c>
      <c r="B37" s="32" t="s">
        <v>338</v>
      </c>
      <c r="C37" s="8" t="s">
        <v>134</v>
      </c>
      <c r="D37" s="10" t="s">
        <v>236</v>
      </c>
      <c r="E37" s="29">
        <v>2</v>
      </c>
      <c r="F37" s="27">
        <v>44315.25</v>
      </c>
      <c r="G37" s="19">
        <f>E37*F37</f>
        <v>88630.5</v>
      </c>
      <c r="H37" s="17">
        <f>H$188/G$188*G37</f>
        <v>17726.100000000002</v>
      </c>
      <c r="I37" s="17">
        <f>I$188/G$188*G37</f>
        <v>3545.2200000000003</v>
      </c>
      <c r="J37" s="17">
        <f>SUBTOTAL(9,G37:I37)</f>
        <v>109901.82</v>
      </c>
    </row>
    <row r="38" spans="1:10" s="11" customFormat="1" ht="31.9" hidden="1" customHeight="1" x14ac:dyDescent="0.25">
      <c r="A38" s="8">
        <f t="shared" si="1"/>
        <v>4</v>
      </c>
      <c r="B38" s="14" t="s">
        <v>338</v>
      </c>
      <c r="C38" s="8" t="s">
        <v>135</v>
      </c>
      <c r="D38" s="10" t="s">
        <v>237</v>
      </c>
      <c r="E38" s="29"/>
      <c r="F38" s="27">
        <v>73657.5</v>
      </c>
    </row>
    <row r="39" spans="1:10" s="11" customFormat="1" ht="31.9" hidden="1" customHeight="1" x14ac:dyDescent="0.25">
      <c r="A39" s="8"/>
      <c r="B39" s="32" t="s">
        <v>338</v>
      </c>
      <c r="C39" s="8" t="s">
        <v>136</v>
      </c>
      <c r="D39" s="10" t="s">
        <v>238</v>
      </c>
      <c r="E39" s="29"/>
      <c r="F39" s="19">
        <v>89355</v>
      </c>
      <c r="G39" s="19">
        <f>E39*F39</f>
        <v>0</v>
      </c>
      <c r="H39" s="17">
        <f>H$188/G$188*G39</f>
        <v>0</v>
      </c>
      <c r="I39" s="17">
        <f>I$188/G$188*G39</f>
        <v>0</v>
      </c>
      <c r="J39" s="17">
        <f>SUBTOTAL(9,G39:I39)</f>
        <v>0</v>
      </c>
    </row>
    <row r="40" spans="1:10" s="11" customFormat="1" ht="31.9" hidden="1" customHeight="1" x14ac:dyDescent="0.25">
      <c r="A40" s="23">
        <f t="shared" si="1"/>
        <v>1</v>
      </c>
      <c r="B40" s="35" t="s">
        <v>338</v>
      </c>
      <c r="C40" s="23" t="s">
        <v>321</v>
      </c>
      <c r="D40" s="25" t="s">
        <v>322</v>
      </c>
      <c r="E40" s="30"/>
      <c r="F40" s="34">
        <v>35017.5</v>
      </c>
    </row>
    <row r="41" spans="1:10" s="11" customFormat="1" ht="31.9" hidden="1" customHeight="1" x14ac:dyDescent="0.25">
      <c r="A41" s="8">
        <v>30</v>
      </c>
      <c r="B41" s="14" t="s">
        <v>338</v>
      </c>
      <c r="C41" s="8" t="s">
        <v>137</v>
      </c>
      <c r="D41" s="10" t="s">
        <v>399</v>
      </c>
      <c r="E41" s="29"/>
      <c r="F41" s="27">
        <v>39243.75</v>
      </c>
    </row>
    <row r="42" spans="1:10" s="11" customFormat="1" ht="31.9" hidden="1" customHeight="1" x14ac:dyDescent="0.25">
      <c r="A42" s="8">
        <f t="shared" ref="A42:A50" si="2">A41+1</f>
        <v>31</v>
      </c>
      <c r="B42" s="14" t="s">
        <v>338</v>
      </c>
      <c r="C42" s="8" t="s">
        <v>138</v>
      </c>
      <c r="D42" s="10" t="s">
        <v>239</v>
      </c>
      <c r="E42" s="29"/>
      <c r="F42" s="27">
        <v>62186.249999999993</v>
      </c>
    </row>
    <row r="43" spans="1:10" s="11" customFormat="1" ht="31.9" hidden="1" customHeight="1" x14ac:dyDescent="0.25">
      <c r="A43" s="8">
        <f t="shared" si="2"/>
        <v>32</v>
      </c>
      <c r="B43" s="14" t="s">
        <v>338</v>
      </c>
      <c r="C43" s="8" t="s">
        <v>139</v>
      </c>
      <c r="D43" s="10" t="s">
        <v>240</v>
      </c>
      <c r="E43" s="29"/>
      <c r="F43" s="27">
        <v>77280</v>
      </c>
    </row>
    <row r="44" spans="1:10" s="11" customFormat="1" ht="31.9" hidden="1" customHeight="1" x14ac:dyDescent="0.25">
      <c r="A44" s="8">
        <f t="shared" si="2"/>
        <v>33</v>
      </c>
      <c r="B44" s="14" t="s">
        <v>338</v>
      </c>
      <c r="C44" s="8" t="s">
        <v>140</v>
      </c>
      <c r="D44" s="10" t="s">
        <v>256</v>
      </c>
      <c r="E44" s="29"/>
      <c r="F44" s="27">
        <v>47696.25</v>
      </c>
    </row>
    <row r="45" spans="1:10" ht="31.9" hidden="1" customHeight="1" x14ac:dyDescent="0.2">
      <c r="A45" s="8">
        <f t="shared" si="2"/>
        <v>34</v>
      </c>
      <c r="B45" s="14" t="s">
        <v>338</v>
      </c>
      <c r="C45" s="8" t="s">
        <v>141</v>
      </c>
      <c r="D45" s="10" t="s">
        <v>190</v>
      </c>
      <c r="E45" s="29"/>
      <c r="F45" s="27">
        <v>114712.49999999999</v>
      </c>
      <c r="G45" s="1"/>
      <c r="H45" s="1"/>
      <c r="I45" s="1"/>
    </row>
    <row r="46" spans="1:10" ht="31.9" hidden="1" customHeight="1" x14ac:dyDescent="0.2">
      <c r="A46" s="8">
        <f t="shared" si="2"/>
        <v>35</v>
      </c>
      <c r="B46" s="14" t="s">
        <v>338</v>
      </c>
      <c r="C46" s="8" t="s">
        <v>142</v>
      </c>
      <c r="D46" s="10" t="s">
        <v>241</v>
      </c>
      <c r="E46" s="29"/>
      <c r="F46" s="27">
        <v>51922.499999999993</v>
      </c>
      <c r="G46" s="1"/>
      <c r="H46" s="1"/>
      <c r="I46" s="1"/>
    </row>
    <row r="47" spans="1:10" ht="31.9" hidden="1" customHeight="1" x14ac:dyDescent="0.2">
      <c r="A47" s="8">
        <f t="shared" si="2"/>
        <v>36</v>
      </c>
      <c r="B47" s="14" t="s">
        <v>338</v>
      </c>
      <c r="C47" s="8" t="s">
        <v>417</v>
      </c>
      <c r="D47" s="10" t="s">
        <v>416</v>
      </c>
      <c r="E47" s="29"/>
      <c r="F47" s="27">
        <v>194407.5</v>
      </c>
      <c r="G47" s="1"/>
      <c r="H47" s="1"/>
      <c r="I47" s="1"/>
    </row>
    <row r="48" spans="1:10" s="4" customFormat="1" ht="31.9" hidden="1" customHeight="1" x14ac:dyDescent="0.2">
      <c r="A48" s="8">
        <f t="shared" si="2"/>
        <v>37</v>
      </c>
      <c r="B48" s="14" t="s">
        <v>338</v>
      </c>
      <c r="C48" s="8" t="s">
        <v>143</v>
      </c>
      <c r="D48" s="10" t="s">
        <v>242</v>
      </c>
      <c r="E48" s="29"/>
      <c r="F48" s="27">
        <v>31998.749999999996</v>
      </c>
    </row>
    <row r="49" spans="1:10" s="4" customFormat="1" ht="31.9" hidden="1" customHeight="1" x14ac:dyDescent="0.2">
      <c r="A49" s="8">
        <f t="shared" si="2"/>
        <v>38</v>
      </c>
      <c r="B49" s="14" t="s">
        <v>338</v>
      </c>
      <c r="C49" s="8" t="s">
        <v>144</v>
      </c>
      <c r="D49" s="10" t="s">
        <v>243</v>
      </c>
      <c r="E49" s="29"/>
      <c r="F49" s="27">
        <v>52526.249999999993</v>
      </c>
    </row>
    <row r="50" spans="1:10" s="4" customFormat="1" ht="31.9" hidden="1" customHeight="1" x14ac:dyDescent="0.2">
      <c r="A50" s="8">
        <f t="shared" si="2"/>
        <v>39</v>
      </c>
      <c r="B50" s="14" t="s">
        <v>338</v>
      </c>
      <c r="C50" s="8" t="s">
        <v>187</v>
      </c>
      <c r="D50" s="16" t="s">
        <v>244</v>
      </c>
      <c r="E50" s="29"/>
      <c r="F50" s="8" t="s">
        <v>433</v>
      </c>
    </row>
    <row r="51" spans="1:10" s="11" customFormat="1" ht="31.9" hidden="1" customHeight="1" x14ac:dyDescent="0.25">
      <c r="A51" s="8">
        <v>40</v>
      </c>
      <c r="B51" s="9" t="s">
        <v>393</v>
      </c>
      <c r="C51" s="8" t="s">
        <v>1</v>
      </c>
      <c r="D51" s="10" t="s">
        <v>188</v>
      </c>
      <c r="E51" s="29"/>
      <c r="F51" s="27">
        <v>7365.7499999999991</v>
      </c>
    </row>
    <row r="52" spans="1:10" s="11" customFormat="1" ht="31.9" hidden="1" customHeight="1" x14ac:dyDescent="0.25">
      <c r="A52" s="8">
        <f>A51+1</f>
        <v>41</v>
      </c>
      <c r="B52" s="9" t="s">
        <v>395</v>
      </c>
      <c r="C52" s="8" t="s">
        <v>2</v>
      </c>
      <c r="D52" s="10" t="s">
        <v>422</v>
      </c>
      <c r="E52" s="29"/>
      <c r="F52" s="27">
        <v>9177</v>
      </c>
    </row>
    <row r="53" spans="1:10" s="11" customFormat="1" ht="31.9" hidden="1" customHeight="1" x14ac:dyDescent="0.25">
      <c r="A53" s="8">
        <f>A52+1</f>
        <v>42</v>
      </c>
      <c r="B53" s="9" t="s">
        <v>395</v>
      </c>
      <c r="C53" s="8" t="s">
        <v>3</v>
      </c>
      <c r="D53" s="10" t="s">
        <v>189</v>
      </c>
      <c r="E53" s="29"/>
      <c r="F53" s="27">
        <v>8211</v>
      </c>
    </row>
    <row r="54" spans="1:10" s="11" customFormat="1" ht="31.9" hidden="1" customHeight="1" x14ac:dyDescent="0.25">
      <c r="A54" s="8">
        <f>A53+1</f>
        <v>43</v>
      </c>
      <c r="B54" s="9" t="s">
        <v>394</v>
      </c>
      <c r="C54" s="8" t="s">
        <v>4</v>
      </c>
      <c r="D54" s="10" t="s">
        <v>148</v>
      </c>
      <c r="E54" s="29"/>
      <c r="F54" s="27">
        <v>9780.75</v>
      </c>
    </row>
    <row r="55" spans="1:10" s="11" customFormat="1" ht="31.9" hidden="1" customHeight="1" x14ac:dyDescent="0.25">
      <c r="A55" s="8">
        <f>A54+1</f>
        <v>44</v>
      </c>
      <c r="B55" s="9" t="s">
        <v>392</v>
      </c>
      <c r="C55" s="8" t="s">
        <v>5</v>
      </c>
      <c r="D55" s="10" t="s">
        <v>149</v>
      </c>
      <c r="E55" s="29"/>
      <c r="F55" s="27">
        <v>6037.5</v>
      </c>
    </row>
    <row r="56" spans="1:10" s="11" customFormat="1" ht="31.9" hidden="1" customHeight="1" x14ac:dyDescent="0.25">
      <c r="A56" s="8"/>
      <c r="B56" s="9" t="s">
        <v>339</v>
      </c>
      <c r="C56" s="8" t="s">
        <v>51</v>
      </c>
      <c r="D56" s="10" t="s">
        <v>206</v>
      </c>
      <c r="E56" s="29"/>
      <c r="F56" s="19">
        <v>20527.5</v>
      </c>
      <c r="G56" s="19">
        <f t="shared" ref="G56:G58" si="3">E56*F56</f>
        <v>0</v>
      </c>
      <c r="H56" s="17">
        <f>H$188/G$188*G56</f>
        <v>0</v>
      </c>
      <c r="I56" s="17">
        <f>I$188/G$188*G56</f>
        <v>0</v>
      </c>
      <c r="J56" s="17">
        <f t="shared" ref="J56:J58" si="4">SUBTOTAL(9,G56:I56)</f>
        <v>0</v>
      </c>
    </row>
    <row r="57" spans="1:10" s="11" customFormat="1" ht="31.9" hidden="1" customHeight="1" x14ac:dyDescent="0.25">
      <c r="A57" s="8"/>
      <c r="B57" s="9" t="s">
        <v>52</v>
      </c>
      <c r="C57" s="8" t="s">
        <v>53</v>
      </c>
      <c r="D57" s="10" t="s">
        <v>207</v>
      </c>
      <c r="E57" s="29"/>
      <c r="F57" s="19">
        <v>22942.5</v>
      </c>
      <c r="G57" s="19">
        <f t="shared" si="3"/>
        <v>0</v>
      </c>
      <c r="H57" s="17">
        <f>H$188/G$188*G57</f>
        <v>0</v>
      </c>
      <c r="I57" s="17">
        <f>I$188/G$188*G57</f>
        <v>0</v>
      </c>
      <c r="J57" s="17">
        <f t="shared" si="4"/>
        <v>0</v>
      </c>
    </row>
    <row r="58" spans="1:10" s="11" customFormat="1" ht="31.9" hidden="1" customHeight="1" x14ac:dyDescent="0.25">
      <c r="A58" s="8"/>
      <c r="B58" s="9" t="s">
        <v>54</v>
      </c>
      <c r="C58" s="8" t="s">
        <v>55</v>
      </c>
      <c r="D58" s="10" t="s">
        <v>159</v>
      </c>
      <c r="E58" s="29"/>
      <c r="F58" s="19">
        <v>16905</v>
      </c>
      <c r="G58" s="19">
        <f t="shared" si="3"/>
        <v>0</v>
      </c>
      <c r="H58" s="17">
        <f>H$188/G$188*G58</f>
        <v>0</v>
      </c>
      <c r="I58" s="17">
        <f>I$188/G$188*G58</f>
        <v>0</v>
      </c>
      <c r="J58" s="17">
        <f t="shared" si="4"/>
        <v>0</v>
      </c>
    </row>
    <row r="59" spans="1:10" s="11" customFormat="1" ht="31.9" hidden="1" customHeight="1" x14ac:dyDescent="0.25">
      <c r="A59" s="23">
        <f t="shared" ref="A59:A62" si="5">A58+1</f>
        <v>1</v>
      </c>
      <c r="B59" s="24" t="s">
        <v>292</v>
      </c>
      <c r="C59" s="23" t="s">
        <v>275</v>
      </c>
      <c r="D59" s="25" t="s">
        <v>295</v>
      </c>
      <c r="E59" s="30"/>
      <c r="F59" s="34">
        <v>9660</v>
      </c>
    </row>
    <row r="60" spans="1:10" s="11" customFormat="1" ht="31.9" hidden="1" customHeight="1" x14ac:dyDescent="0.25">
      <c r="A60" s="8">
        <f t="shared" si="5"/>
        <v>2</v>
      </c>
      <c r="B60" s="9" t="s">
        <v>340</v>
      </c>
      <c r="C60" s="8" t="s">
        <v>276</v>
      </c>
      <c r="D60" s="10" t="s">
        <v>296</v>
      </c>
      <c r="E60" s="29"/>
      <c r="F60" s="27">
        <v>12075</v>
      </c>
    </row>
    <row r="61" spans="1:10" s="11" customFormat="1" ht="31.9" hidden="1" customHeight="1" x14ac:dyDescent="0.25">
      <c r="A61" s="8">
        <f t="shared" si="5"/>
        <v>3</v>
      </c>
      <c r="B61" s="9" t="s">
        <v>293</v>
      </c>
      <c r="C61" s="8" t="s">
        <v>277</v>
      </c>
      <c r="D61" s="10" t="s">
        <v>297</v>
      </c>
      <c r="E61" s="29"/>
      <c r="F61" s="27">
        <v>9660</v>
      </c>
    </row>
    <row r="62" spans="1:10" s="11" customFormat="1" ht="31.9" hidden="1" customHeight="1" x14ac:dyDescent="0.25">
      <c r="A62" s="8">
        <f t="shared" si="5"/>
        <v>4</v>
      </c>
      <c r="B62" s="9" t="s">
        <v>341</v>
      </c>
      <c r="C62" s="8" t="s">
        <v>145</v>
      </c>
      <c r="D62" s="10" t="s">
        <v>146</v>
      </c>
      <c r="E62" s="29"/>
      <c r="F62" s="27">
        <v>29342.249999999996</v>
      </c>
    </row>
    <row r="63" spans="1:10" s="11" customFormat="1" ht="31.9" hidden="1" customHeight="1" x14ac:dyDescent="0.25">
      <c r="A63" s="8">
        <v>52</v>
      </c>
      <c r="B63" s="9" t="s">
        <v>6</v>
      </c>
      <c r="C63" s="8" t="s">
        <v>7</v>
      </c>
      <c r="D63" s="10" t="s">
        <v>150</v>
      </c>
      <c r="E63" s="29"/>
      <c r="F63" s="27">
        <v>2982.5250000000001</v>
      </c>
    </row>
    <row r="64" spans="1:10" s="11" customFormat="1" ht="31.9" hidden="1" customHeight="1" x14ac:dyDescent="0.25">
      <c r="A64" s="8">
        <f t="shared" ref="A64:A77" si="6">A63+1</f>
        <v>53</v>
      </c>
      <c r="B64" s="9" t="s">
        <v>342</v>
      </c>
      <c r="C64" s="8" t="s">
        <v>8</v>
      </c>
      <c r="D64" s="10" t="s">
        <v>265</v>
      </c>
      <c r="E64" s="29"/>
      <c r="F64" s="27">
        <v>5011.125</v>
      </c>
    </row>
    <row r="65" spans="1:10" s="11" customFormat="1" ht="31.9" hidden="1" customHeight="1" x14ac:dyDescent="0.25">
      <c r="A65" s="8">
        <f>A64+1</f>
        <v>54</v>
      </c>
      <c r="B65" s="9" t="s">
        <v>343</v>
      </c>
      <c r="C65" s="8" t="s">
        <v>9</v>
      </c>
      <c r="D65" s="10" t="s">
        <v>266</v>
      </c>
      <c r="E65" s="29"/>
      <c r="F65" s="27">
        <v>3743.2499999999995</v>
      </c>
    </row>
    <row r="66" spans="1:10" s="11" customFormat="1" ht="31.9" hidden="1" customHeight="1" x14ac:dyDescent="0.25">
      <c r="A66" s="8">
        <f t="shared" si="6"/>
        <v>55</v>
      </c>
      <c r="B66" s="9" t="s">
        <v>344</v>
      </c>
      <c r="C66" s="8" t="s">
        <v>10</v>
      </c>
      <c r="D66" s="10" t="s">
        <v>151</v>
      </c>
      <c r="E66" s="29"/>
      <c r="F66" s="27">
        <v>5445.8249999999998</v>
      </c>
    </row>
    <row r="67" spans="1:10" s="11" customFormat="1" ht="31.9" customHeight="1" x14ac:dyDescent="0.25">
      <c r="A67" s="8">
        <v>4</v>
      </c>
      <c r="B67" s="9" t="s">
        <v>345</v>
      </c>
      <c r="C67" s="8" t="s">
        <v>11</v>
      </c>
      <c r="D67" s="10" t="s">
        <v>249</v>
      </c>
      <c r="E67" s="29">
        <v>1</v>
      </c>
      <c r="F67" s="19">
        <v>8211</v>
      </c>
      <c r="G67" s="19">
        <f t="shared" ref="G67:G68" si="7">E67*F67</f>
        <v>8211</v>
      </c>
      <c r="H67" s="17">
        <f>H$188/G$188*G67</f>
        <v>1642.2</v>
      </c>
      <c r="I67" s="17">
        <f>I$188/G$188*G67</f>
        <v>328.44</v>
      </c>
      <c r="J67" s="17">
        <f t="shared" ref="J67:J68" si="8">SUBTOTAL(9,G67:I67)</f>
        <v>10181.640000000001</v>
      </c>
    </row>
    <row r="68" spans="1:10" s="11" customFormat="1" ht="31.9" hidden="1" customHeight="1" x14ac:dyDescent="0.25">
      <c r="A68" s="8"/>
      <c r="B68" s="9" t="s">
        <v>435</v>
      </c>
      <c r="C68" s="8" t="s">
        <v>12</v>
      </c>
      <c r="D68" s="10" t="s">
        <v>267</v>
      </c>
      <c r="E68" s="29"/>
      <c r="F68" s="19">
        <v>4830</v>
      </c>
      <c r="G68" s="19">
        <f t="shared" si="7"/>
        <v>0</v>
      </c>
      <c r="H68" s="17">
        <f>H$188/G$188*G68</f>
        <v>0</v>
      </c>
      <c r="I68" s="17">
        <f>I$188/G$188*G68</f>
        <v>0</v>
      </c>
      <c r="J68" s="17">
        <f t="shared" si="8"/>
        <v>0</v>
      </c>
    </row>
    <row r="69" spans="1:10" s="11" customFormat="1" ht="31.9" hidden="1" customHeight="1" x14ac:dyDescent="0.25">
      <c r="A69" s="23">
        <f t="shared" si="6"/>
        <v>1</v>
      </c>
      <c r="B69" s="24" t="s">
        <v>348</v>
      </c>
      <c r="C69" s="23" t="s">
        <v>13</v>
      </c>
      <c r="D69" s="25" t="s">
        <v>268</v>
      </c>
      <c r="E69" s="30"/>
      <c r="F69" s="34">
        <v>3984.7499999999995</v>
      </c>
    </row>
    <row r="70" spans="1:10" s="11" customFormat="1" ht="31.9" hidden="1" customHeight="1" x14ac:dyDescent="0.25">
      <c r="A70" s="8">
        <f t="shared" si="6"/>
        <v>2</v>
      </c>
      <c r="B70" s="9" t="s">
        <v>347</v>
      </c>
      <c r="C70" s="8" t="s">
        <v>14</v>
      </c>
      <c r="D70" s="10" t="s">
        <v>272</v>
      </c>
      <c r="E70" s="29"/>
      <c r="F70" s="27">
        <v>3586.2749999999996</v>
      </c>
    </row>
    <row r="71" spans="1:10" s="11" customFormat="1" ht="31.9" hidden="1" customHeight="1" x14ac:dyDescent="0.25">
      <c r="A71" s="8">
        <f t="shared" si="6"/>
        <v>3</v>
      </c>
      <c r="B71" s="9" t="s">
        <v>330</v>
      </c>
      <c r="C71" s="8" t="s">
        <v>15</v>
      </c>
      <c r="D71" s="10" t="s">
        <v>152</v>
      </c>
      <c r="E71" s="29"/>
      <c r="F71" s="27">
        <v>4237.1175000000003</v>
      </c>
    </row>
    <row r="72" spans="1:10" s="11" customFormat="1" ht="31.9" customHeight="1" x14ac:dyDescent="0.25">
      <c r="A72" s="8">
        <v>5</v>
      </c>
      <c r="B72" s="9" t="s">
        <v>398</v>
      </c>
      <c r="C72" s="8" t="s">
        <v>16</v>
      </c>
      <c r="D72" s="10" t="s">
        <v>250</v>
      </c>
      <c r="E72" s="29">
        <v>1</v>
      </c>
      <c r="F72" s="19">
        <v>8211</v>
      </c>
      <c r="G72" s="19">
        <f>E72*F72</f>
        <v>8211</v>
      </c>
      <c r="H72" s="17">
        <f>H$188/G$188*G72</f>
        <v>1642.2</v>
      </c>
      <c r="I72" s="17">
        <f>I$188/G$188*G72</f>
        <v>328.44</v>
      </c>
      <c r="J72" s="17">
        <f>SUBTOTAL(9,G72:I72)</f>
        <v>10181.640000000001</v>
      </c>
    </row>
    <row r="73" spans="1:10" s="11" customFormat="1" ht="31.9" hidden="1" customHeight="1" x14ac:dyDescent="0.25">
      <c r="A73" s="23">
        <f t="shared" si="6"/>
        <v>6</v>
      </c>
      <c r="B73" s="24" t="s">
        <v>346</v>
      </c>
      <c r="C73" s="23" t="s">
        <v>17</v>
      </c>
      <c r="D73" s="25" t="s">
        <v>269</v>
      </c>
      <c r="E73" s="30"/>
      <c r="F73" s="34">
        <v>5916.75</v>
      </c>
    </row>
    <row r="74" spans="1:10" s="11" customFormat="1" ht="31.9" hidden="1" customHeight="1" x14ac:dyDescent="0.25">
      <c r="A74" s="8"/>
      <c r="B74" s="9" t="s">
        <v>436</v>
      </c>
      <c r="C74" s="8" t="s">
        <v>18</v>
      </c>
      <c r="D74" s="10" t="s">
        <v>153</v>
      </c>
      <c r="E74" s="29"/>
      <c r="F74" s="19">
        <v>8211</v>
      </c>
      <c r="G74" s="19">
        <f>E74*F74</f>
        <v>0</v>
      </c>
      <c r="H74" s="17">
        <f>H$188/G$188*G74</f>
        <v>0</v>
      </c>
      <c r="I74" s="17">
        <f>I$188/G$188*G74</f>
        <v>0</v>
      </c>
      <c r="J74" s="17">
        <f>SUBTOTAL(9,G74:I74)</f>
        <v>0</v>
      </c>
    </row>
    <row r="75" spans="1:10" s="11" customFormat="1" ht="31.9" customHeight="1" x14ac:dyDescent="0.25">
      <c r="A75" s="23">
        <v>6</v>
      </c>
      <c r="B75" s="24" t="s">
        <v>19</v>
      </c>
      <c r="C75" s="23" t="s">
        <v>20</v>
      </c>
      <c r="D75" s="25" t="s">
        <v>251</v>
      </c>
      <c r="E75" s="30">
        <v>1</v>
      </c>
      <c r="F75" s="34">
        <v>7969.4999999999991</v>
      </c>
      <c r="G75" s="19">
        <f>E75*F75</f>
        <v>7969.4999999999991</v>
      </c>
      <c r="H75" s="17">
        <f>H$188/G$188*G75</f>
        <v>1593.8999999999999</v>
      </c>
      <c r="I75" s="17">
        <f>I$188/G$188*G75</f>
        <v>318.77999999999997</v>
      </c>
      <c r="J75" s="17">
        <f>SUBTOTAL(9,G75:I75)</f>
        <v>9882.18</v>
      </c>
    </row>
    <row r="76" spans="1:10" s="11" customFormat="1" ht="31.9" hidden="1" customHeight="1" x14ac:dyDescent="0.25">
      <c r="A76" s="8">
        <f t="shared" si="6"/>
        <v>7</v>
      </c>
      <c r="B76" s="9" t="s">
        <v>6</v>
      </c>
      <c r="C76" s="8" t="s">
        <v>21</v>
      </c>
      <c r="D76" s="10" t="s">
        <v>154</v>
      </c>
      <c r="E76" s="29"/>
      <c r="F76" s="27">
        <v>1992.3749999999998</v>
      </c>
    </row>
    <row r="77" spans="1:10" s="11" customFormat="1" ht="31.9" hidden="1" customHeight="1" x14ac:dyDescent="0.25">
      <c r="A77" s="8">
        <f t="shared" si="6"/>
        <v>8</v>
      </c>
      <c r="B77" s="9" t="s">
        <v>6</v>
      </c>
      <c r="C77" s="8" t="s">
        <v>23</v>
      </c>
      <c r="D77" s="10" t="s">
        <v>22</v>
      </c>
      <c r="E77" s="29"/>
      <c r="F77" s="27">
        <v>3501.7499999999995</v>
      </c>
    </row>
    <row r="78" spans="1:10" s="11" customFormat="1" ht="31.9" hidden="1" customHeight="1" x14ac:dyDescent="0.25">
      <c r="A78" s="8">
        <f>A76+1</f>
        <v>8</v>
      </c>
      <c r="B78" s="9" t="s">
        <v>19</v>
      </c>
      <c r="C78" s="8" t="s">
        <v>403</v>
      </c>
      <c r="D78" s="10" t="s">
        <v>404</v>
      </c>
      <c r="E78" s="29"/>
      <c r="F78" s="27">
        <v>5856.375</v>
      </c>
    </row>
    <row r="79" spans="1:10" s="11" customFormat="1" ht="31.9" hidden="1" customHeight="1" x14ac:dyDescent="0.25">
      <c r="A79" s="8">
        <f>A77+1</f>
        <v>9</v>
      </c>
      <c r="B79" s="9" t="s">
        <v>19</v>
      </c>
      <c r="C79" s="8" t="s">
        <v>316</v>
      </c>
      <c r="D79" s="10" t="s">
        <v>431</v>
      </c>
      <c r="E79" s="29"/>
      <c r="F79" s="27">
        <v>6520.4999999999991</v>
      </c>
    </row>
    <row r="80" spans="1:10" s="11" customFormat="1" ht="31.9" hidden="1" customHeight="1" x14ac:dyDescent="0.25">
      <c r="A80" s="8">
        <f>A79+1</f>
        <v>10</v>
      </c>
      <c r="B80" s="9" t="s">
        <v>405</v>
      </c>
      <c r="C80" s="8" t="s">
        <v>39</v>
      </c>
      <c r="D80" s="10" t="s">
        <v>198</v>
      </c>
      <c r="E80" s="29"/>
      <c r="F80" s="27">
        <v>5916.75</v>
      </c>
    </row>
    <row r="81" spans="1:10" s="15" customFormat="1" ht="31.9" hidden="1" customHeight="1" x14ac:dyDescent="0.25">
      <c r="A81" s="18">
        <f t="shared" ref="A81:A90" si="9">A80+1</f>
        <v>11</v>
      </c>
      <c r="B81" s="9" t="s">
        <v>405</v>
      </c>
      <c r="C81" s="18" t="s">
        <v>40</v>
      </c>
      <c r="D81" s="13" t="s">
        <v>199</v>
      </c>
      <c r="E81" s="29"/>
      <c r="F81" s="27">
        <v>8211</v>
      </c>
    </row>
    <row r="82" spans="1:10" s="11" customFormat="1" ht="31.9" hidden="1" customHeight="1" x14ac:dyDescent="0.25">
      <c r="A82" s="8">
        <f t="shared" si="9"/>
        <v>12</v>
      </c>
      <c r="B82" s="9" t="s">
        <v>349</v>
      </c>
      <c r="C82" s="8" t="s">
        <v>41</v>
      </c>
      <c r="D82" s="10" t="s">
        <v>200</v>
      </c>
      <c r="E82" s="29"/>
      <c r="F82" s="27">
        <v>6761.9999999999991</v>
      </c>
    </row>
    <row r="83" spans="1:10" s="11" customFormat="1" ht="31.9" hidden="1" customHeight="1" x14ac:dyDescent="0.25">
      <c r="A83" s="8">
        <f t="shared" si="9"/>
        <v>13</v>
      </c>
      <c r="B83" s="9" t="s">
        <v>349</v>
      </c>
      <c r="C83" s="8" t="s">
        <v>42</v>
      </c>
      <c r="D83" s="10" t="s">
        <v>201</v>
      </c>
      <c r="E83" s="29"/>
      <c r="F83" s="27">
        <v>8452.5</v>
      </c>
    </row>
    <row r="84" spans="1:10" s="11" customFormat="1" ht="31.9" hidden="1" customHeight="1" x14ac:dyDescent="0.25">
      <c r="A84" s="8">
        <f t="shared" si="9"/>
        <v>14</v>
      </c>
      <c r="B84" s="9" t="s">
        <v>350</v>
      </c>
      <c r="C84" s="8" t="s">
        <v>44</v>
      </c>
      <c r="D84" s="10" t="s">
        <v>43</v>
      </c>
      <c r="E84" s="29"/>
      <c r="F84" s="27">
        <v>8814.75</v>
      </c>
    </row>
    <row r="85" spans="1:10" s="11" customFormat="1" ht="31.9" hidden="1" customHeight="1" x14ac:dyDescent="0.25">
      <c r="A85" s="8">
        <f t="shared" si="9"/>
        <v>15</v>
      </c>
      <c r="B85" s="9" t="s">
        <v>405</v>
      </c>
      <c r="C85" s="8" t="s">
        <v>45</v>
      </c>
      <c r="D85" s="10" t="s">
        <v>202</v>
      </c>
      <c r="E85" s="29"/>
      <c r="F85" s="27">
        <v>4830</v>
      </c>
    </row>
    <row r="86" spans="1:10" s="11" customFormat="1" ht="31.9" hidden="1" customHeight="1" x14ac:dyDescent="0.25">
      <c r="A86" s="8">
        <f t="shared" si="9"/>
        <v>16</v>
      </c>
      <c r="B86" s="9" t="s">
        <v>405</v>
      </c>
      <c r="C86" s="8" t="s">
        <v>46</v>
      </c>
      <c r="D86" s="10" t="s">
        <v>202</v>
      </c>
      <c r="E86" s="29"/>
      <c r="F86" s="27">
        <v>5192.25</v>
      </c>
    </row>
    <row r="87" spans="1:10" s="11" customFormat="1" ht="31.9" hidden="1" customHeight="1" x14ac:dyDescent="0.25">
      <c r="A87" s="8">
        <f t="shared" si="9"/>
        <v>17</v>
      </c>
      <c r="B87" s="9" t="s">
        <v>405</v>
      </c>
      <c r="C87" s="8" t="s">
        <v>47</v>
      </c>
      <c r="D87" s="10" t="s">
        <v>203</v>
      </c>
      <c r="E87" s="29"/>
      <c r="F87" s="27">
        <v>5313</v>
      </c>
    </row>
    <row r="88" spans="1:10" s="11" customFormat="1" ht="31.9" hidden="1" customHeight="1" x14ac:dyDescent="0.25">
      <c r="A88" s="8">
        <f t="shared" si="9"/>
        <v>18</v>
      </c>
      <c r="B88" s="9" t="s">
        <v>405</v>
      </c>
      <c r="C88" s="8" t="s">
        <v>48</v>
      </c>
      <c r="D88" s="10" t="s">
        <v>204</v>
      </c>
      <c r="E88" s="29"/>
      <c r="F88" s="27">
        <v>7003.4999999999991</v>
      </c>
    </row>
    <row r="89" spans="1:10" s="11" customFormat="1" ht="31.9" hidden="1" customHeight="1" x14ac:dyDescent="0.25">
      <c r="A89" s="8">
        <f t="shared" si="9"/>
        <v>19</v>
      </c>
      <c r="B89" s="9" t="s">
        <v>405</v>
      </c>
      <c r="C89" s="8" t="s">
        <v>49</v>
      </c>
      <c r="D89" s="10" t="s">
        <v>204</v>
      </c>
      <c r="E89" s="29"/>
      <c r="F89" s="27">
        <v>7124.2499999999991</v>
      </c>
    </row>
    <row r="90" spans="1:10" s="11" customFormat="1" ht="31.9" hidden="1" customHeight="1" x14ac:dyDescent="0.25">
      <c r="A90" s="8">
        <f t="shared" si="9"/>
        <v>20</v>
      </c>
      <c r="B90" s="9" t="s">
        <v>405</v>
      </c>
      <c r="C90" s="8" t="s">
        <v>50</v>
      </c>
      <c r="D90" s="10" t="s">
        <v>205</v>
      </c>
      <c r="E90" s="29"/>
      <c r="F90" s="27">
        <v>3743.2499999999995</v>
      </c>
    </row>
    <row r="91" spans="1:10" s="11" customFormat="1" ht="31.9" hidden="1" customHeight="1" x14ac:dyDescent="0.25">
      <c r="A91" s="8">
        <v>79</v>
      </c>
      <c r="B91" s="9" t="s">
        <v>428</v>
      </c>
      <c r="C91" s="8" t="s">
        <v>427</v>
      </c>
      <c r="D91" s="10" t="s">
        <v>429</v>
      </c>
      <c r="E91" s="29"/>
      <c r="F91" s="27">
        <v>14489.999999999998</v>
      </c>
    </row>
    <row r="92" spans="1:10" s="11" customFormat="1" ht="31.9" hidden="1" customHeight="1" x14ac:dyDescent="0.25">
      <c r="A92" s="8">
        <v>80</v>
      </c>
      <c r="B92" s="9" t="s">
        <v>423</v>
      </c>
      <c r="C92" s="8" t="s">
        <v>407</v>
      </c>
      <c r="D92" s="10" t="s">
        <v>406</v>
      </c>
      <c r="E92" s="29"/>
      <c r="F92" s="27">
        <v>20527.5</v>
      </c>
    </row>
    <row r="93" spans="1:10" s="11" customFormat="1" ht="31.9" customHeight="1" x14ac:dyDescent="0.25">
      <c r="A93" s="8">
        <v>7</v>
      </c>
      <c r="B93" s="9" t="s">
        <v>437</v>
      </c>
      <c r="C93" s="8" t="s">
        <v>409</v>
      </c>
      <c r="D93" s="10" t="s">
        <v>408</v>
      </c>
      <c r="E93" s="29">
        <v>1</v>
      </c>
      <c r="F93" s="19">
        <v>16059.749999999998</v>
      </c>
      <c r="G93" s="19">
        <f>E93*F93</f>
        <v>16059.749999999998</v>
      </c>
      <c r="H93" s="17">
        <f>H$188/G$188*G93</f>
        <v>3211.95</v>
      </c>
      <c r="I93" s="17">
        <f>I$188/G$188*G93</f>
        <v>642.39</v>
      </c>
      <c r="J93" s="17">
        <f>SUBTOTAL(9,G93:I93)</f>
        <v>19914.089999999997</v>
      </c>
    </row>
    <row r="94" spans="1:10" s="11" customFormat="1" ht="31.9" hidden="1" customHeight="1" x14ac:dyDescent="0.25">
      <c r="A94" s="23">
        <f>A93+1</f>
        <v>8</v>
      </c>
      <c r="B94" s="24" t="s">
        <v>424</v>
      </c>
      <c r="C94" s="23" t="s">
        <v>411</v>
      </c>
      <c r="D94" s="25" t="s">
        <v>410</v>
      </c>
      <c r="E94" s="30"/>
      <c r="F94" s="34">
        <v>16905</v>
      </c>
    </row>
    <row r="95" spans="1:10" s="11" customFormat="1" ht="31.9" customHeight="1" x14ac:dyDescent="0.25">
      <c r="A95" s="8">
        <v>8</v>
      </c>
      <c r="B95" s="9" t="s">
        <v>438</v>
      </c>
      <c r="C95" s="8" t="s">
        <v>413</v>
      </c>
      <c r="D95" s="10" t="s">
        <v>412</v>
      </c>
      <c r="E95" s="29">
        <v>1</v>
      </c>
      <c r="F95" s="19">
        <v>22942.5</v>
      </c>
      <c r="G95" s="19">
        <f>E95*F95</f>
        <v>22942.5</v>
      </c>
      <c r="H95" s="17">
        <f>H$188/G$188*G95</f>
        <v>4588.5</v>
      </c>
      <c r="I95" s="17">
        <f>I$188/G$188*G95</f>
        <v>917.7</v>
      </c>
      <c r="J95" s="17">
        <f>SUBTOTAL(9,G95:I95)</f>
        <v>28448.7</v>
      </c>
    </row>
    <row r="96" spans="1:10" s="11" customFormat="1" ht="31.9" hidden="1" customHeight="1" x14ac:dyDescent="0.25">
      <c r="A96" s="23">
        <f t="shared" ref="A96:A112" si="10">A95+1</f>
        <v>9</v>
      </c>
      <c r="B96" s="24" t="s">
        <v>425</v>
      </c>
      <c r="C96" s="23" t="s">
        <v>415</v>
      </c>
      <c r="D96" s="25" t="s">
        <v>414</v>
      </c>
      <c r="E96" s="30"/>
      <c r="F96" s="34">
        <v>8935.5</v>
      </c>
    </row>
    <row r="97" spans="1:10" s="11" customFormat="1" ht="31.9" hidden="1" customHeight="1" x14ac:dyDescent="0.25">
      <c r="A97" s="8">
        <f t="shared" si="10"/>
        <v>10</v>
      </c>
      <c r="B97" s="9" t="s">
        <v>351</v>
      </c>
      <c r="C97" s="8" t="s">
        <v>24</v>
      </c>
      <c r="D97" s="10" t="s">
        <v>258</v>
      </c>
      <c r="E97" s="29"/>
      <c r="F97" s="27">
        <v>4347</v>
      </c>
    </row>
    <row r="98" spans="1:10" s="11" customFormat="1" ht="31.9" hidden="1" customHeight="1" x14ac:dyDescent="0.25">
      <c r="A98" s="8">
        <f t="shared" si="10"/>
        <v>11</v>
      </c>
      <c r="B98" s="9" t="s">
        <v>352</v>
      </c>
      <c r="C98" s="8" t="s">
        <v>25</v>
      </c>
      <c r="D98" s="10" t="s">
        <v>259</v>
      </c>
      <c r="E98" s="29"/>
      <c r="F98" s="27">
        <v>5071.5</v>
      </c>
    </row>
    <row r="99" spans="1:10" s="11" customFormat="1" ht="31.9" customHeight="1" x14ac:dyDescent="0.25">
      <c r="A99" s="8">
        <v>9</v>
      </c>
      <c r="B99" s="9" t="s">
        <v>439</v>
      </c>
      <c r="C99" s="8" t="s">
        <v>26</v>
      </c>
      <c r="D99" s="10" t="s">
        <v>194</v>
      </c>
      <c r="E99" s="29">
        <v>2</v>
      </c>
      <c r="F99" s="19">
        <v>10505.25</v>
      </c>
      <c r="G99" s="19">
        <f>E99*F99</f>
        <v>21010.5</v>
      </c>
      <c r="H99" s="17">
        <f>H$188/G$188*G99</f>
        <v>4202.1000000000004</v>
      </c>
      <c r="I99" s="17">
        <f>I$188/G$188*G99</f>
        <v>840.42000000000007</v>
      </c>
      <c r="J99" s="17">
        <f>SUBTOTAL(9,G99:I99)</f>
        <v>26053.019999999997</v>
      </c>
    </row>
    <row r="100" spans="1:10" s="11" customFormat="1" ht="31.9" hidden="1" customHeight="1" x14ac:dyDescent="0.25">
      <c r="A100" s="23">
        <f t="shared" si="10"/>
        <v>10</v>
      </c>
      <c r="B100" s="36" t="s">
        <v>353</v>
      </c>
      <c r="C100" s="23" t="s">
        <v>27</v>
      </c>
      <c r="D100" s="37" t="s">
        <v>261</v>
      </c>
      <c r="E100" s="30"/>
      <c r="F100" s="34">
        <v>2415</v>
      </c>
    </row>
    <row r="101" spans="1:10" s="11" customFormat="1" ht="31.9" hidden="1" customHeight="1" x14ac:dyDescent="0.25">
      <c r="A101" s="8">
        <f t="shared" si="10"/>
        <v>11</v>
      </c>
      <c r="B101" s="12" t="s">
        <v>354</v>
      </c>
      <c r="C101" s="8" t="s">
        <v>28</v>
      </c>
      <c r="D101" s="13" t="s">
        <v>262</v>
      </c>
      <c r="E101" s="29"/>
      <c r="F101" s="27">
        <v>1931.9999999999998</v>
      </c>
    </row>
    <row r="102" spans="1:10" s="11" customFormat="1" ht="31.9" hidden="1" customHeight="1" x14ac:dyDescent="0.25">
      <c r="A102" s="8">
        <f t="shared" si="10"/>
        <v>12</v>
      </c>
      <c r="B102" s="12" t="s">
        <v>355</v>
      </c>
      <c r="C102" s="8" t="s">
        <v>29</v>
      </c>
      <c r="D102" s="13" t="s">
        <v>260</v>
      </c>
      <c r="E102" s="29"/>
      <c r="F102" s="27">
        <v>2233.875</v>
      </c>
    </row>
    <row r="103" spans="1:10" s="11" customFormat="1" ht="31.9" hidden="1" customHeight="1" x14ac:dyDescent="0.25">
      <c r="A103" s="8">
        <f t="shared" si="10"/>
        <v>13</v>
      </c>
      <c r="B103" s="12" t="s">
        <v>397</v>
      </c>
      <c r="C103" s="8" t="s">
        <v>30</v>
      </c>
      <c r="D103" s="13" t="s">
        <v>263</v>
      </c>
      <c r="E103" s="29"/>
      <c r="F103" s="27">
        <v>3501.7499999999995</v>
      </c>
    </row>
    <row r="104" spans="1:10" s="11" customFormat="1" ht="31.9" hidden="1" customHeight="1" x14ac:dyDescent="0.25">
      <c r="A104" s="8">
        <f t="shared" si="10"/>
        <v>14</v>
      </c>
      <c r="B104" s="12" t="s">
        <v>396</v>
      </c>
      <c r="C104" s="8" t="s">
        <v>31</v>
      </c>
      <c r="D104" s="13" t="s">
        <v>155</v>
      </c>
      <c r="E104" s="29"/>
      <c r="F104" s="27">
        <v>9297.75</v>
      </c>
    </row>
    <row r="105" spans="1:10" s="11" customFormat="1" ht="31.9" hidden="1" customHeight="1" x14ac:dyDescent="0.25">
      <c r="A105" s="8"/>
      <c r="B105" s="12" t="s">
        <v>356</v>
      </c>
      <c r="C105" s="8" t="s">
        <v>32</v>
      </c>
      <c r="D105" s="13" t="s">
        <v>195</v>
      </c>
      <c r="E105" s="29"/>
      <c r="F105" s="19">
        <v>3682.8749999999995</v>
      </c>
      <c r="G105" s="19">
        <f>E105*F105</f>
        <v>0</v>
      </c>
      <c r="H105" s="17">
        <f>H$188/G$188*G105</f>
        <v>0</v>
      </c>
      <c r="I105" s="17">
        <f>I$188/G$188*G105</f>
        <v>0</v>
      </c>
      <c r="J105" s="17">
        <f>SUBTOTAL(9,G105:I105)</f>
        <v>0</v>
      </c>
    </row>
    <row r="106" spans="1:10" s="11" customFormat="1" ht="31.9" hidden="1" customHeight="1" x14ac:dyDescent="0.25">
      <c r="A106" s="23">
        <f t="shared" si="10"/>
        <v>1</v>
      </c>
      <c r="B106" s="36" t="s">
        <v>357</v>
      </c>
      <c r="C106" s="23" t="s">
        <v>33</v>
      </c>
      <c r="D106" s="37" t="s">
        <v>156</v>
      </c>
      <c r="E106" s="30"/>
      <c r="F106" s="34">
        <v>2258.0250000000001</v>
      </c>
    </row>
    <row r="107" spans="1:10" s="11" customFormat="1" ht="31.9" hidden="1" customHeight="1" x14ac:dyDescent="0.25">
      <c r="A107" s="8">
        <f t="shared" si="10"/>
        <v>2</v>
      </c>
      <c r="B107" s="12" t="s">
        <v>357</v>
      </c>
      <c r="C107" s="8" t="s">
        <v>34</v>
      </c>
      <c r="D107" s="13" t="s">
        <v>196</v>
      </c>
      <c r="E107" s="29"/>
      <c r="F107" s="27">
        <v>3562.1249999999995</v>
      </c>
    </row>
    <row r="108" spans="1:10" s="11" customFormat="1" ht="31.9" hidden="1" customHeight="1" x14ac:dyDescent="0.25">
      <c r="A108" s="8">
        <f t="shared" si="10"/>
        <v>3</v>
      </c>
      <c r="B108" s="12" t="s">
        <v>358</v>
      </c>
      <c r="C108" s="8" t="s">
        <v>35</v>
      </c>
      <c r="D108" s="13" t="s">
        <v>157</v>
      </c>
      <c r="E108" s="29"/>
      <c r="F108" s="27">
        <v>4165.875</v>
      </c>
    </row>
    <row r="109" spans="1:10" s="11" customFormat="1" ht="31.9" hidden="1" customHeight="1" x14ac:dyDescent="0.25">
      <c r="A109" s="8">
        <f t="shared" si="10"/>
        <v>4</v>
      </c>
      <c r="B109" s="9" t="s">
        <v>359</v>
      </c>
      <c r="C109" s="8" t="s">
        <v>36</v>
      </c>
      <c r="D109" s="13" t="s">
        <v>158</v>
      </c>
      <c r="E109" s="29"/>
      <c r="F109" s="27">
        <v>4950.75</v>
      </c>
    </row>
    <row r="110" spans="1:10" s="11" customFormat="1" ht="31.9" hidden="1" customHeight="1" x14ac:dyDescent="0.25">
      <c r="A110" s="8">
        <f t="shared" si="10"/>
        <v>5</v>
      </c>
      <c r="B110" s="9" t="s">
        <v>360</v>
      </c>
      <c r="C110" s="8" t="s">
        <v>37</v>
      </c>
      <c r="D110" s="13" t="s">
        <v>197</v>
      </c>
      <c r="E110" s="29"/>
      <c r="F110" s="27">
        <v>5614.875</v>
      </c>
    </row>
    <row r="111" spans="1:10" s="11" customFormat="1" ht="31.9" hidden="1" customHeight="1" x14ac:dyDescent="0.25">
      <c r="A111" s="8">
        <f t="shared" si="10"/>
        <v>6</v>
      </c>
      <c r="B111" s="12" t="s">
        <v>361</v>
      </c>
      <c r="C111" s="8" t="s">
        <v>38</v>
      </c>
      <c r="D111" s="13" t="s">
        <v>264</v>
      </c>
      <c r="E111" s="29"/>
      <c r="F111" s="27">
        <v>5433.75</v>
      </c>
    </row>
    <row r="112" spans="1:10" s="11" customFormat="1" ht="31.9" hidden="1" customHeight="1" x14ac:dyDescent="0.25">
      <c r="A112" s="8">
        <f t="shared" si="10"/>
        <v>7</v>
      </c>
      <c r="B112" s="9" t="s">
        <v>362</v>
      </c>
      <c r="C112" s="20" t="s">
        <v>274</v>
      </c>
      <c r="D112" s="13" t="s">
        <v>294</v>
      </c>
      <c r="E112" s="29"/>
      <c r="F112" s="27">
        <v>5373.375</v>
      </c>
    </row>
    <row r="113" spans="1:10" s="11" customFormat="1" ht="31.9" hidden="1" customHeight="1" x14ac:dyDescent="0.25">
      <c r="A113" s="8">
        <v>100</v>
      </c>
      <c r="B113" s="9" t="s">
        <v>363</v>
      </c>
      <c r="C113" s="8" t="s">
        <v>103</v>
      </c>
      <c r="D113" s="10" t="s">
        <v>225</v>
      </c>
      <c r="E113" s="29"/>
      <c r="F113" s="27">
        <v>845.24999999999989</v>
      </c>
    </row>
    <row r="114" spans="1:10" s="11" customFormat="1" ht="31.9" hidden="1" customHeight="1" x14ac:dyDescent="0.25">
      <c r="A114" s="8">
        <f t="shared" ref="A114:A134" si="11">A113+1</f>
        <v>101</v>
      </c>
      <c r="B114" s="9" t="s">
        <v>364</v>
      </c>
      <c r="C114" s="8" t="s">
        <v>281</v>
      </c>
      <c r="D114" s="10" t="s">
        <v>291</v>
      </c>
      <c r="E114" s="29"/>
      <c r="F114" s="27">
        <v>2233.875</v>
      </c>
    </row>
    <row r="115" spans="1:10" s="11" customFormat="1" ht="31.9" hidden="1" customHeight="1" x14ac:dyDescent="0.25">
      <c r="A115" s="8">
        <f t="shared" si="11"/>
        <v>102</v>
      </c>
      <c r="B115" s="9" t="s">
        <v>364</v>
      </c>
      <c r="C115" s="8" t="s">
        <v>106</v>
      </c>
      <c r="D115" s="10" t="s">
        <v>227</v>
      </c>
      <c r="E115" s="29"/>
      <c r="F115" s="27">
        <v>2173.5</v>
      </c>
    </row>
    <row r="116" spans="1:10" s="11" customFormat="1" ht="31.9" hidden="1" customHeight="1" x14ac:dyDescent="0.25">
      <c r="A116" s="8">
        <f t="shared" si="11"/>
        <v>103</v>
      </c>
      <c r="B116" s="9" t="s">
        <v>365</v>
      </c>
      <c r="C116" s="8" t="s">
        <v>107</v>
      </c>
      <c r="D116" s="10" t="s">
        <v>228</v>
      </c>
      <c r="E116" s="29"/>
      <c r="F116" s="27">
        <v>1750.8749999999998</v>
      </c>
    </row>
    <row r="117" spans="1:10" s="11" customFormat="1" ht="31.9" hidden="1" customHeight="1" x14ac:dyDescent="0.25">
      <c r="A117" s="8">
        <f t="shared" si="11"/>
        <v>104</v>
      </c>
      <c r="B117" s="9" t="s">
        <v>364</v>
      </c>
      <c r="C117" s="8" t="s">
        <v>108</v>
      </c>
      <c r="D117" s="10" t="s">
        <v>229</v>
      </c>
      <c r="E117" s="29"/>
      <c r="F117" s="27">
        <v>2366.7000000000003</v>
      </c>
    </row>
    <row r="118" spans="1:10" s="11" customFormat="1" ht="31.9" hidden="1" customHeight="1" x14ac:dyDescent="0.25">
      <c r="A118" s="8">
        <f t="shared" si="11"/>
        <v>105</v>
      </c>
      <c r="B118" s="9" t="s">
        <v>366</v>
      </c>
      <c r="C118" s="10" t="s">
        <v>113</v>
      </c>
      <c r="D118" s="10" t="s">
        <v>230</v>
      </c>
      <c r="E118" s="29"/>
      <c r="F118" s="27">
        <v>5844.3</v>
      </c>
    </row>
    <row r="119" spans="1:10" s="11" customFormat="1" ht="31.9" hidden="1" customHeight="1" x14ac:dyDescent="0.25">
      <c r="A119" s="8">
        <f t="shared" si="11"/>
        <v>106</v>
      </c>
      <c r="B119" s="9" t="s">
        <v>367</v>
      </c>
      <c r="C119" s="10" t="s">
        <v>112</v>
      </c>
      <c r="D119" s="10" t="s">
        <v>111</v>
      </c>
      <c r="E119" s="29"/>
      <c r="F119" s="26" t="s">
        <v>433</v>
      </c>
    </row>
    <row r="120" spans="1:10" s="11" customFormat="1" ht="31.9" hidden="1" customHeight="1" x14ac:dyDescent="0.25">
      <c r="A120" s="8">
        <f t="shared" si="11"/>
        <v>107</v>
      </c>
      <c r="B120" s="9" t="s">
        <v>365</v>
      </c>
      <c r="C120" s="8" t="s">
        <v>109</v>
      </c>
      <c r="D120" s="10" t="s">
        <v>184</v>
      </c>
      <c r="E120" s="29"/>
      <c r="F120" s="27">
        <v>869.39999999999986</v>
      </c>
    </row>
    <row r="121" spans="1:10" s="11" customFormat="1" ht="31.9" hidden="1" customHeight="1" x14ac:dyDescent="0.25">
      <c r="A121" s="8"/>
      <c r="B121" s="9" t="s">
        <v>365</v>
      </c>
      <c r="C121" s="8" t="s">
        <v>308</v>
      </c>
      <c r="D121" s="10" t="s">
        <v>309</v>
      </c>
      <c r="E121" s="29"/>
      <c r="F121" s="19">
        <v>1002.2249999999999</v>
      </c>
      <c r="G121" s="19">
        <f>E121*F121</f>
        <v>0</v>
      </c>
      <c r="H121" s="17">
        <f>H$188/G$188*G121</f>
        <v>0</v>
      </c>
      <c r="I121" s="17">
        <f>I$188/G$188*G121</f>
        <v>0</v>
      </c>
      <c r="J121" s="17">
        <f>SUBTOTAL(9,G121:I121)</f>
        <v>0</v>
      </c>
    </row>
    <row r="122" spans="1:10" s="11" customFormat="1" ht="31.9" hidden="1" customHeight="1" x14ac:dyDescent="0.25">
      <c r="A122" s="23">
        <f t="shared" si="11"/>
        <v>1</v>
      </c>
      <c r="B122" s="24" t="s">
        <v>364</v>
      </c>
      <c r="C122" s="23" t="s">
        <v>110</v>
      </c>
      <c r="D122" s="25" t="s">
        <v>430</v>
      </c>
      <c r="E122" s="30"/>
      <c r="F122" s="34">
        <v>2415</v>
      </c>
    </row>
    <row r="123" spans="1:10" s="11" customFormat="1" ht="31.9" hidden="1" customHeight="1" x14ac:dyDescent="0.25">
      <c r="A123" s="8">
        <f t="shared" si="11"/>
        <v>2</v>
      </c>
      <c r="B123" s="9" t="s">
        <v>426</v>
      </c>
      <c r="C123" s="8" t="s">
        <v>419</v>
      </c>
      <c r="D123" s="10" t="s">
        <v>418</v>
      </c>
      <c r="E123" s="29"/>
      <c r="F123" s="27">
        <v>14610.749999999998</v>
      </c>
    </row>
    <row r="124" spans="1:10" s="11" customFormat="1" ht="31.9" hidden="1" customHeight="1" x14ac:dyDescent="0.25">
      <c r="A124" s="8">
        <f t="shared" si="11"/>
        <v>3</v>
      </c>
      <c r="B124" s="9" t="s">
        <v>363</v>
      </c>
      <c r="C124" s="10" t="s">
        <v>282</v>
      </c>
      <c r="D124" s="10" t="s">
        <v>283</v>
      </c>
      <c r="E124" s="29"/>
      <c r="F124" s="27">
        <v>990.15</v>
      </c>
    </row>
    <row r="125" spans="1:10" s="11" customFormat="1" ht="31.9" hidden="1" customHeight="1" x14ac:dyDescent="0.25">
      <c r="A125" s="8"/>
      <c r="B125" s="9" t="s">
        <v>363</v>
      </c>
      <c r="C125" s="10" t="s">
        <v>104</v>
      </c>
      <c r="D125" s="10" t="s">
        <v>226</v>
      </c>
      <c r="E125" s="29"/>
      <c r="F125" s="19">
        <v>869.39999999999986</v>
      </c>
      <c r="G125" s="19">
        <f>E125*F125</f>
        <v>0</v>
      </c>
      <c r="H125" s="17">
        <f>H$188/G$188*G125</f>
        <v>0</v>
      </c>
      <c r="I125" s="17">
        <f>I$188/G$188*G125</f>
        <v>0</v>
      </c>
      <c r="J125" s="17">
        <f>SUBTOTAL(9,G125:I125)</f>
        <v>0</v>
      </c>
    </row>
    <row r="126" spans="1:10" s="11" customFormat="1" ht="31.9" hidden="1" customHeight="1" x14ac:dyDescent="0.25">
      <c r="A126" s="23">
        <f t="shared" si="11"/>
        <v>1</v>
      </c>
      <c r="B126" s="24" t="s">
        <v>363</v>
      </c>
      <c r="C126" s="25" t="s">
        <v>105</v>
      </c>
      <c r="D126" s="25" t="s">
        <v>183</v>
      </c>
      <c r="E126" s="30"/>
      <c r="F126" s="34">
        <v>470.92499999999995</v>
      </c>
    </row>
    <row r="127" spans="1:10" s="11" customFormat="1" ht="31.9" hidden="1" customHeight="1" x14ac:dyDescent="0.25">
      <c r="A127" s="8">
        <f t="shared" si="11"/>
        <v>2</v>
      </c>
      <c r="B127" s="9" t="s">
        <v>368</v>
      </c>
      <c r="C127" s="10" t="s">
        <v>115</v>
      </c>
      <c r="D127" s="10" t="s">
        <v>114</v>
      </c>
      <c r="E127" s="29"/>
      <c r="F127" s="27">
        <v>1168.8600000000004</v>
      </c>
    </row>
    <row r="128" spans="1:10" s="11" customFormat="1" ht="31.9" hidden="1" customHeight="1" x14ac:dyDescent="0.25">
      <c r="A128" s="8">
        <f t="shared" si="11"/>
        <v>3</v>
      </c>
      <c r="B128" s="9" t="s">
        <v>116</v>
      </c>
      <c r="C128" s="10" t="s">
        <v>118</v>
      </c>
      <c r="D128" s="10" t="s">
        <v>117</v>
      </c>
      <c r="E128" s="29"/>
      <c r="F128" s="27">
        <v>1314.9675000000002</v>
      </c>
    </row>
    <row r="129" spans="1:10" s="11" customFormat="1" ht="31.9" hidden="1" customHeight="1" x14ac:dyDescent="0.25">
      <c r="A129" s="8"/>
      <c r="B129" s="9" t="s">
        <v>440</v>
      </c>
      <c r="C129" s="8" t="s">
        <v>319</v>
      </c>
      <c r="D129" s="10" t="s">
        <v>320</v>
      </c>
      <c r="E129" s="29"/>
      <c r="F129" s="19">
        <v>2716.875</v>
      </c>
      <c r="G129" s="19">
        <f>E129*F129</f>
        <v>0</v>
      </c>
      <c r="H129" s="17">
        <f>H$188/G$188*G129</f>
        <v>0</v>
      </c>
      <c r="I129" s="17">
        <f>I$188/G$188*G129</f>
        <v>0</v>
      </c>
      <c r="J129" s="17">
        <f>SUBTOTAL(9,G129:I129)</f>
        <v>0</v>
      </c>
    </row>
    <row r="130" spans="1:10" s="11" customFormat="1" ht="31.9" hidden="1" customHeight="1" x14ac:dyDescent="0.25">
      <c r="A130" s="23">
        <f>A129+1</f>
        <v>1</v>
      </c>
      <c r="B130" s="24" t="s">
        <v>369</v>
      </c>
      <c r="C130" s="23" t="s">
        <v>99</v>
      </c>
      <c r="D130" s="25" t="s">
        <v>222</v>
      </c>
      <c r="E130" s="30"/>
      <c r="F130" s="34">
        <v>9496.9875000000029</v>
      </c>
    </row>
    <row r="131" spans="1:10" s="11" customFormat="1" ht="31.9" hidden="1" customHeight="1" x14ac:dyDescent="0.25">
      <c r="A131" s="8">
        <f t="shared" si="11"/>
        <v>2</v>
      </c>
      <c r="B131" s="9" t="s">
        <v>369</v>
      </c>
      <c r="C131" s="8" t="s">
        <v>100</v>
      </c>
      <c r="D131" s="10" t="s">
        <v>223</v>
      </c>
      <c r="E131" s="29"/>
      <c r="F131" s="27">
        <v>3018.75</v>
      </c>
    </row>
    <row r="132" spans="1:10" s="11" customFormat="1" ht="31.9" hidden="1" customHeight="1" x14ac:dyDescent="0.25">
      <c r="A132" s="8">
        <f t="shared" si="11"/>
        <v>3</v>
      </c>
      <c r="B132" s="9" t="s">
        <v>369</v>
      </c>
      <c r="C132" s="8" t="s">
        <v>101</v>
      </c>
      <c r="D132" s="10" t="s">
        <v>273</v>
      </c>
      <c r="E132" s="29"/>
      <c r="F132" s="27">
        <v>15487.395000000004</v>
      </c>
    </row>
    <row r="133" spans="1:10" s="11" customFormat="1" ht="31.9" hidden="1" customHeight="1" x14ac:dyDescent="0.25">
      <c r="A133" s="20">
        <f t="shared" si="11"/>
        <v>4</v>
      </c>
      <c r="B133" s="9" t="s">
        <v>369</v>
      </c>
      <c r="C133" s="20" t="s">
        <v>102</v>
      </c>
      <c r="D133" s="22" t="s">
        <v>224</v>
      </c>
      <c r="E133" s="29"/>
      <c r="F133" s="27">
        <v>21185.587500000005</v>
      </c>
    </row>
    <row r="134" spans="1:10" s="11" customFormat="1" ht="31.9" hidden="1" customHeight="1" x14ac:dyDescent="0.25">
      <c r="A134" s="20">
        <f t="shared" si="11"/>
        <v>5</v>
      </c>
      <c r="B134" s="9" t="s">
        <v>369</v>
      </c>
      <c r="C134" s="20" t="s">
        <v>317</v>
      </c>
      <c r="D134" s="22" t="s">
        <v>318</v>
      </c>
      <c r="E134" s="29"/>
      <c r="F134" s="27">
        <v>47775</v>
      </c>
    </row>
    <row r="135" spans="1:10" s="11" customFormat="1" ht="31.9" hidden="1" customHeight="1" x14ac:dyDescent="0.25">
      <c r="A135" s="8">
        <v>122</v>
      </c>
      <c r="B135" s="9" t="s">
        <v>370</v>
      </c>
      <c r="C135" s="8" t="s">
        <v>63</v>
      </c>
      <c r="D135" s="10" t="s">
        <v>211</v>
      </c>
      <c r="E135" s="29"/>
      <c r="F135" s="27">
        <v>25961.249999999996</v>
      </c>
      <c r="G135" s="11" t="s">
        <v>329</v>
      </c>
    </row>
    <row r="136" spans="1:10" s="11" customFormat="1" ht="31.9" hidden="1" customHeight="1" x14ac:dyDescent="0.25">
      <c r="A136" s="8">
        <f t="shared" ref="A136:A146" si="12">A135+1</f>
        <v>123</v>
      </c>
      <c r="B136" s="9" t="s">
        <v>370</v>
      </c>
      <c r="C136" s="8" t="s">
        <v>64</v>
      </c>
      <c r="D136" s="10" t="s">
        <v>216</v>
      </c>
      <c r="E136" s="29"/>
      <c r="F136" s="27">
        <v>18837</v>
      </c>
    </row>
    <row r="137" spans="1:10" s="11" customFormat="1" ht="31.9" hidden="1" customHeight="1" x14ac:dyDescent="0.25">
      <c r="A137" s="8">
        <f t="shared" si="12"/>
        <v>124</v>
      </c>
      <c r="B137" s="9" t="s">
        <v>370</v>
      </c>
      <c r="C137" s="8" t="s">
        <v>65</v>
      </c>
      <c r="D137" s="10" t="s">
        <v>162</v>
      </c>
      <c r="E137" s="29"/>
      <c r="F137" s="27">
        <v>23304.75</v>
      </c>
    </row>
    <row r="138" spans="1:10" s="11" customFormat="1" ht="31.9" hidden="1" customHeight="1" x14ac:dyDescent="0.25">
      <c r="A138" s="8">
        <f t="shared" si="12"/>
        <v>125</v>
      </c>
      <c r="B138" s="9" t="s">
        <v>370</v>
      </c>
      <c r="C138" s="8" t="s">
        <v>66</v>
      </c>
      <c r="D138" s="10" t="s">
        <v>212</v>
      </c>
      <c r="E138" s="29"/>
      <c r="F138" s="27">
        <v>17146.5</v>
      </c>
    </row>
    <row r="139" spans="1:10" s="11" customFormat="1" ht="31.9" hidden="1" customHeight="1" x14ac:dyDescent="0.25">
      <c r="A139" s="8">
        <f t="shared" si="12"/>
        <v>126</v>
      </c>
      <c r="B139" s="9" t="s">
        <v>370</v>
      </c>
      <c r="C139" s="8" t="s">
        <v>67</v>
      </c>
      <c r="D139" s="10" t="s">
        <v>163</v>
      </c>
      <c r="E139" s="29"/>
      <c r="F139" s="27">
        <v>9780.75</v>
      </c>
    </row>
    <row r="140" spans="1:10" s="11" customFormat="1" ht="31.9" hidden="1" customHeight="1" x14ac:dyDescent="0.25">
      <c r="A140" s="20">
        <f t="shared" si="12"/>
        <v>127</v>
      </c>
      <c r="B140" s="9" t="s">
        <v>370</v>
      </c>
      <c r="C140" s="20" t="s">
        <v>68</v>
      </c>
      <c r="D140" s="22" t="s">
        <v>164</v>
      </c>
      <c r="E140" s="29"/>
      <c r="F140" s="27">
        <v>15093.749999999998</v>
      </c>
    </row>
    <row r="141" spans="1:10" s="11" customFormat="1" ht="31.9" hidden="1" customHeight="1" x14ac:dyDescent="0.25">
      <c r="A141" s="20">
        <f t="shared" si="12"/>
        <v>128</v>
      </c>
      <c r="B141" s="9" t="s">
        <v>370</v>
      </c>
      <c r="C141" s="8" t="s">
        <v>93</v>
      </c>
      <c r="D141" s="10" t="s">
        <v>219</v>
      </c>
      <c r="E141" s="29"/>
      <c r="F141" s="27">
        <v>14248.499999999998</v>
      </c>
    </row>
    <row r="142" spans="1:10" s="11" customFormat="1" ht="31.9" hidden="1" customHeight="1" x14ac:dyDescent="0.25">
      <c r="A142" s="20">
        <f t="shared" si="12"/>
        <v>129</v>
      </c>
      <c r="B142" s="9" t="s">
        <v>370</v>
      </c>
      <c r="C142" s="8" t="s">
        <v>94</v>
      </c>
      <c r="D142" s="10" t="s">
        <v>219</v>
      </c>
      <c r="E142" s="29"/>
      <c r="F142" s="27">
        <v>13040.999999999998</v>
      </c>
    </row>
    <row r="143" spans="1:10" s="11" customFormat="1" ht="31.9" hidden="1" customHeight="1" x14ac:dyDescent="0.25">
      <c r="A143" s="20">
        <f t="shared" si="12"/>
        <v>130</v>
      </c>
      <c r="B143" s="9" t="s">
        <v>370</v>
      </c>
      <c r="C143" s="8" t="s">
        <v>95</v>
      </c>
      <c r="D143" s="10" t="s">
        <v>245</v>
      </c>
      <c r="E143" s="29"/>
      <c r="F143" s="27">
        <v>24391.5</v>
      </c>
    </row>
    <row r="144" spans="1:10" s="11" customFormat="1" ht="31.9" hidden="1" customHeight="1" x14ac:dyDescent="0.25">
      <c r="A144" s="20">
        <f t="shared" si="12"/>
        <v>131</v>
      </c>
      <c r="B144" s="9" t="s">
        <v>370</v>
      </c>
      <c r="C144" s="8" t="s">
        <v>96</v>
      </c>
      <c r="D144" s="10" t="s">
        <v>220</v>
      </c>
      <c r="E144" s="29"/>
      <c r="F144" s="27">
        <v>14976.018750000005</v>
      </c>
    </row>
    <row r="145" spans="1:10" s="11" customFormat="1" ht="31.9" hidden="1" customHeight="1" x14ac:dyDescent="0.25">
      <c r="A145" s="20">
        <f t="shared" si="12"/>
        <v>132</v>
      </c>
      <c r="B145" s="9" t="s">
        <v>371</v>
      </c>
      <c r="C145" s="8" t="s">
        <v>97</v>
      </c>
      <c r="D145" s="10" t="s">
        <v>257</v>
      </c>
      <c r="E145" s="29"/>
      <c r="F145" s="27">
        <v>8035.9125000000022</v>
      </c>
    </row>
    <row r="146" spans="1:10" s="11" customFormat="1" ht="31.9" hidden="1" customHeight="1" x14ac:dyDescent="0.25">
      <c r="A146" s="8">
        <f t="shared" si="12"/>
        <v>133</v>
      </c>
      <c r="B146" s="9" t="s">
        <v>370</v>
      </c>
      <c r="C146" s="8" t="s">
        <v>98</v>
      </c>
      <c r="D146" s="10" t="s">
        <v>221</v>
      </c>
      <c r="E146" s="29"/>
      <c r="F146" s="27">
        <v>20016.727500000005</v>
      </c>
    </row>
    <row r="147" spans="1:10" s="11" customFormat="1" ht="31.9" hidden="1" customHeight="1" x14ac:dyDescent="0.25">
      <c r="A147" s="8">
        <f>A146+1</f>
        <v>134</v>
      </c>
      <c r="B147" s="9" t="s">
        <v>372</v>
      </c>
      <c r="C147" s="8" t="s">
        <v>56</v>
      </c>
      <c r="D147" s="10" t="s">
        <v>271</v>
      </c>
      <c r="E147" s="29"/>
      <c r="F147" s="27">
        <v>2415</v>
      </c>
    </row>
    <row r="148" spans="1:10" s="11" customFormat="1" ht="31.9" hidden="1" customHeight="1" x14ac:dyDescent="0.25">
      <c r="A148" s="8">
        <f>A147+1</f>
        <v>135</v>
      </c>
      <c r="B148" s="9" t="s">
        <v>401</v>
      </c>
      <c r="C148" s="8" t="s">
        <v>400</v>
      </c>
      <c r="D148" s="10" t="s">
        <v>402</v>
      </c>
      <c r="E148" s="29"/>
      <c r="F148" s="27">
        <v>3018.75</v>
      </c>
    </row>
    <row r="149" spans="1:10" s="11" customFormat="1" ht="31.9" hidden="1" customHeight="1" x14ac:dyDescent="0.25">
      <c r="A149" s="8">
        <f>A148+1</f>
        <v>136</v>
      </c>
      <c r="B149" s="9" t="s">
        <v>373</v>
      </c>
      <c r="C149" s="8" t="s">
        <v>57</v>
      </c>
      <c r="D149" s="10" t="s">
        <v>160</v>
      </c>
      <c r="E149" s="29"/>
      <c r="F149" s="27">
        <v>6399.7499999999991</v>
      </c>
    </row>
    <row r="150" spans="1:10" s="11" customFormat="1" ht="31.9" hidden="1" customHeight="1" x14ac:dyDescent="0.25">
      <c r="A150" s="8">
        <f>A149+1</f>
        <v>137</v>
      </c>
      <c r="B150" s="9" t="s">
        <v>374</v>
      </c>
      <c r="C150" s="8" t="s">
        <v>58</v>
      </c>
      <c r="D150" s="10" t="s">
        <v>208</v>
      </c>
      <c r="E150" s="29"/>
      <c r="F150" s="27">
        <v>4276.9650000000001</v>
      </c>
    </row>
    <row r="151" spans="1:10" s="11" customFormat="1" ht="31.9" hidden="1" customHeight="1" x14ac:dyDescent="0.25">
      <c r="A151" s="8">
        <f t="shared" ref="A151:A186" si="13">A150+1</f>
        <v>138</v>
      </c>
      <c r="B151" s="9" t="s">
        <v>375</v>
      </c>
      <c r="C151" s="8" t="s">
        <v>59</v>
      </c>
      <c r="D151" s="10" t="s">
        <v>209</v>
      </c>
      <c r="E151" s="29"/>
      <c r="F151" s="27">
        <v>3260.2499999999995</v>
      </c>
    </row>
    <row r="152" spans="1:10" s="11" customFormat="1" ht="31.9" hidden="1" customHeight="1" x14ac:dyDescent="0.25">
      <c r="A152" s="8">
        <f t="shared" si="13"/>
        <v>139</v>
      </c>
      <c r="B152" s="9" t="s">
        <v>378</v>
      </c>
      <c r="C152" s="8" t="s">
        <v>60</v>
      </c>
      <c r="D152" s="10" t="s">
        <v>210</v>
      </c>
      <c r="E152" s="29"/>
      <c r="F152" s="27">
        <v>5071.5</v>
      </c>
    </row>
    <row r="153" spans="1:10" s="11" customFormat="1" ht="31.9" hidden="1" customHeight="1" x14ac:dyDescent="0.25">
      <c r="A153" s="8"/>
      <c r="B153" s="9" t="s">
        <v>376</v>
      </c>
      <c r="C153" s="8" t="s">
        <v>61</v>
      </c>
      <c r="D153" s="10" t="s">
        <v>215</v>
      </c>
      <c r="E153" s="29"/>
      <c r="F153" s="19">
        <v>3622.4999999999995</v>
      </c>
      <c r="G153" s="19">
        <f>E153*F153</f>
        <v>0</v>
      </c>
      <c r="H153" s="17">
        <f>H$188/G$188*G153</f>
        <v>0</v>
      </c>
      <c r="I153" s="17">
        <f>I$188/G$188*G153</f>
        <v>0</v>
      </c>
      <c r="J153" s="17">
        <f>SUBTOTAL(9,G153:I153)</f>
        <v>0</v>
      </c>
    </row>
    <row r="154" spans="1:10" s="11" customFormat="1" ht="31.9" hidden="1" customHeight="1" x14ac:dyDescent="0.25">
      <c r="A154" s="23">
        <f t="shared" si="13"/>
        <v>1</v>
      </c>
      <c r="B154" s="24" t="s">
        <v>377</v>
      </c>
      <c r="C154" s="23" t="s">
        <v>62</v>
      </c>
      <c r="D154" s="25" t="s">
        <v>161</v>
      </c>
      <c r="E154" s="30"/>
      <c r="F154" s="34">
        <v>8573.25</v>
      </c>
    </row>
    <row r="155" spans="1:10" s="11" customFormat="1" ht="31.9" hidden="1" customHeight="1" x14ac:dyDescent="0.25">
      <c r="A155" s="8"/>
      <c r="B155" s="9" t="s">
        <v>379</v>
      </c>
      <c r="C155" s="8" t="s">
        <v>69</v>
      </c>
      <c r="D155" s="10" t="s">
        <v>165</v>
      </c>
      <c r="E155" s="29"/>
      <c r="F155" s="19">
        <v>2443.98</v>
      </c>
      <c r="G155" s="19">
        <f t="shared" ref="G155:G157" si="14">E155*F155</f>
        <v>0</v>
      </c>
      <c r="H155" s="17">
        <f t="shared" ref="H155:H157" si="15">H$188/G$188*G155</f>
        <v>0</v>
      </c>
      <c r="I155" s="17">
        <f t="shared" ref="I155:I157" si="16">I$188/G$188*G155</f>
        <v>0</v>
      </c>
      <c r="J155" s="17">
        <f t="shared" ref="J155:J157" si="17">SUBTOTAL(9,G155:I155)</f>
        <v>0</v>
      </c>
    </row>
    <row r="156" spans="1:10" s="11" customFormat="1" ht="31.9" hidden="1" customHeight="1" x14ac:dyDescent="0.25">
      <c r="A156" s="8"/>
      <c r="B156" s="9" t="s">
        <v>380</v>
      </c>
      <c r="C156" s="8" t="s">
        <v>70</v>
      </c>
      <c r="D156" s="10" t="s">
        <v>166</v>
      </c>
      <c r="E156" s="29"/>
      <c r="F156" s="19">
        <v>3260.2499999999995</v>
      </c>
      <c r="G156" s="19">
        <f t="shared" si="14"/>
        <v>0</v>
      </c>
      <c r="H156" s="17">
        <f t="shared" si="15"/>
        <v>0</v>
      </c>
      <c r="I156" s="17">
        <f t="shared" si="16"/>
        <v>0</v>
      </c>
      <c r="J156" s="17">
        <f t="shared" si="17"/>
        <v>0</v>
      </c>
    </row>
    <row r="157" spans="1:10" s="11" customFormat="1" ht="31.9" hidden="1" customHeight="1" x14ac:dyDescent="0.25">
      <c r="A157" s="8"/>
      <c r="B157" s="9" t="s">
        <v>381</v>
      </c>
      <c r="C157" s="8" t="s">
        <v>71</v>
      </c>
      <c r="D157" s="10" t="s">
        <v>167</v>
      </c>
      <c r="E157" s="29"/>
      <c r="F157" s="19">
        <v>2749.4775</v>
      </c>
      <c r="G157" s="19">
        <f t="shared" si="14"/>
        <v>0</v>
      </c>
      <c r="H157" s="17">
        <f t="shared" si="15"/>
        <v>0</v>
      </c>
      <c r="I157" s="17">
        <f t="shared" si="16"/>
        <v>0</v>
      </c>
      <c r="J157" s="17">
        <f t="shared" si="17"/>
        <v>0</v>
      </c>
    </row>
    <row r="158" spans="1:10" s="11" customFormat="1" ht="31.9" hidden="1" customHeight="1" x14ac:dyDescent="0.25">
      <c r="A158" s="23">
        <f t="shared" si="13"/>
        <v>1</v>
      </c>
      <c r="B158" s="24" t="s">
        <v>382</v>
      </c>
      <c r="C158" s="23" t="s">
        <v>72</v>
      </c>
      <c r="D158" s="25" t="s">
        <v>168</v>
      </c>
      <c r="E158" s="30"/>
      <c r="F158" s="34">
        <v>3042.9</v>
      </c>
    </row>
    <row r="159" spans="1:10" s="11" customFormat="1" ht="31.9" hidden="1" customHeight="1" x14ac:dyDescent="0.25">
      <c r="A159" s="8">
        <f t="shared" si="13"/>
        <v>2</v>
      </c>
      <c r="B159" s="9" t="s">
        <v>383</v>
      </c>
      <c r="C159" s="8" t="s">
        <v>73</v>
      </c>
      <c r="D159" s="10" t="s">
        <v>169</v>
      </c>
      <c r="E159" s="29"/>
      <c r="F159" s="27">
        <v>4347</v>
      </c>
    </row>
    <row r="160" spans="1:10" s="11" customFormat="1" ht="31.9" hidden="1" customHeight="1" x14ac:dyDescent="0.25">
      <c r="A160" s="8"/>
      <c r="B160" s="9" t="s">
        <v>193</v>
      </c>
      <c r="C160" s="8" t="s">
        <v>192</v>
      </c>
      <c r="D160" s="10" t="s">
        <v>432</v>
      </c>
      <c r="E160" s="29"/>
      <c r="F160" s="19">
        <v>7848.7499999999991</v>
      </c>
      <c r="G160" s="19">
        <f>E160*F160</f>
        <v>0</v>
      </c>
      <c r="H160" s="17">
        <f>H$188/G$188*G160</f>
        <v>0</v>
      </c>
      <c r="I160" s="17">
        <f>I$188/G$188*G160</f>
        <v>0</v>
      </c>
      <c r="J160" s="17">
        <f>SUBTOTAL(9,G160:I160)</f>
        <v>0</v>
      </c>
    </row>
    <row r="161" spans="1:10" s="11" customFormat="1" ht="31.9" hidden="1" customHeight="1" x14ac:dyDescent="0.25">
      <c r="A161" s="23">
        <f t="shared" si="13"/>
        <v>1</v>
      </c>
      <c r="B161" s="24" t="s">
        <v>384</v>
      </c>
      <c r="C161" s="23" t="s">
        <v>74</v>
      </c>
      <c r="D161" s="25" t="s">
        <v>213</v>
      </c>
      <c r="E161" s="30"/>
      <c r="F161" s="34">
        <v>4124.2162500000004</v>
      </c>
    </row>
    <row r="162" spans="1:10" s="11" customFormat="1" ht="31.9" hidden="1" customHeight="1" x14ac:dyDescent="0.25">
      <c r="A162" s="8"/>
      <c r="B162" s="9" t="s">
        <v>385</v>
      </c>
      <c r="C162" s="8" t="s">
        <v>76</v>
      </c>
      <c r="D162" s="10" t="s">
        <v>75</v>
      </c>
      <c r="E162" s="29"/>
      <c r="F162" s="19">
        <v>1147.125</v>
      </c>
      <c r="G162" s="19">
        <f t="shared" ref="G162:G163" si="18">E162*F162</f>
        <v>0</v>
      </c>
      <c r="H162" s="17">
        <f t="shared" ref="H162:H163" si="19">H$188/G$188*G162</f>
        <v>0</v>
      </c>
      <c r="I162" s="17">
        <f t="shared" ref="I162:I163" si="20">I$188/G$188*G162</f>
        <v>0</v>
      </c>
      <c r="J162" s="17">
        <f t="shared" ref="J162:J163" si="21">SUBTOTAL(9,G162:I162)</f>
        <v>0</v>
      </c>
    </row>
    <row r="163" spans="1:10" s="11" customFormat="1" ht="31.9" hidden="1" customHeight="1" x14ac:dyDescent="0.25">
      <c r="A163" s="8"/>
      <c r="B163" s="9" t="s">
        <v>386</v>
      </c>
      <c r="C163" s="8" t="s">
        <v>77</v>
      </c>
      <c r="D163" s="10" t="s">
        <v>270</v>
      </c>
      <c r="E163" s="29"/>
      <c r="F163" s="19">
        <v>5796</v>
      </c>
      <c r="G163" s="19">
        <f t="shared" si="18"/>
        <v>0</v>
      </c>
      <c r="H163" s="17">
        <f t="shared" si="19"/>
        <v>0</v>
      </c>
      <c r="I163" s="17">
        <f t="shared" si="20"/>
        <v>0</v>
      </c>
      <c r="J163" s="17">
        <f t="shared" si="21"/>
        <v>0</v>
      </c>
    </row>
    <row r="164" spans="1:10" s="11" customFormat="1" ht="31.9" hidden="1" customHeight="1" x14ac:dyDescent="0.25">
      <c r="A164" s="23">
        <f t="shared" si="13"/>
        <v>1</v>
      </c>
      <c r="B164" s="24" t="s">
        <v>376</v>
      </c>
      <c r="C164" s="23" t="s">
        <v>78</v>
      </c>
      <c r="D164" s="25" t="s">
        <v>214</v>
      </c>
      <c r="E164" s="38"/>
      <c r="F164" s="34">
        <v>4347</v>
      </c>
    </row>
    <row r="165" spans="1:10" s="4" customFormat="1" ht="31.9" hidden="1" customHeight="1" x14ac:dyDescent="0.2">
      <c r="A165" s="20">
        <f t="shared" si="13"/>
        <v>2</v>
      </c>
      <c r="B165" s="21" t="s">
        <v>387</v>
      </c>
      <c r="C165" s="20" t="s">
        <v>147</v>
      </c>
      <c r="D165" s="22" t="s">
        <v>170</v>
      </c>
      <c r="E165" s="29"/>
      <c r="F165" s="27">
        <v>2052.75</v>
      </c>
    </row>
    <row r="166" spans="1:10" s="11" customFormat="1" ht="31.9" hidden="1" customHeight="1" x14ac:dyDescent="0.25">
      <c r="A166" s="8"/>
      <c r="B166" s="9" t="s">
        <v>388</v>
      </c>
      <c r="C166" s="8" t="s">
        <v>278</v>
      </c>
      <c r="D166" s="10" t="s">
        <v>298</v>
      </c>
      <c r="E166" s="29"/>
      <c r="F166" s="19">
        <v>2354.625</v>
      </c>
      <c r="G166" s="19">
        <f t="shared" ref="G166:G168" si="22">E166*F166</f>
        <v>0</v>
      </c>
      <c r="H166" s="17">
        <f t="shared" ref="H166:H167" si="23">H$188/G$188*G166</f>
        <v>0</v>
      </c>
      <c r="I166" s="17">
        <f t="shared" ref="I166:I167" si="24">I$188/G$188*G166</f>
        <v>0</v>
      </c>
      <c r="J166" s="17">
        <f t="shared" ref="J166:J168" si="25">SUBTOTAL(9,G166:I166)</f>
        <v>0</v>
      </c>
    </row>
    <row r="167" spans="1:10" s="11" customFormat="1" ht="31.9" hidden="1" customHeight="1" x14ac:dyDescent="0.25">
      <c r="A167" s="8"/>
      <c r="B167" s="9" t="s">
        <v>389</v>
      </c>
      <c r="C167" s="8" t="s">
        <v>279</v>
      </c>
      <c r="D167" s="10" t="s">
        <v>299</v>
      </c>
      <c r="E167" s="29"/>
      <c r="F167" s="19">
        <v>2233.875</v>
      </c>
      <c r="G167" s="19">
        <f t="shared" si="22"/>
        <v>0</v>
      </c>
      <c r="H167" s="17">
        <f t="shared" si="23"/>
        <v>0</v>
      </c>
      <c r="I167" s="17">
        <f t="shared" si="24"/>
        <v>0</v>
      </c>
      <c r="J167" s="17">
        <f t="shared" si="25"/>
        <v>0</v>
      </c>
    </row>
    <row r="168" spans="1:10" s="11" customFormat="1" ht="31.9" hidden="1" customHeight="1" x14ac:dyDescent="0.25">
      <c r="A168" s="8"/>
      <c r="B168" s="9" t="s">
        <v>390</v>
      </c>
      <c r="C168" s="8" t="s">
        <v>280</v>
      </c>
      <c r="D168" s="10" t="s">
        <v>307</v>
      </c>
      <c r="E168" s="29"/>
      <c r="F168" s="19">
        <v>3622.4999999999995</v>
      </c>
      <c r="G168" s="19">
        <f t="shared" si="22"/>
        <v>0</v>
      </c>
      <c r="H168" s="17">
        <f>H$188/G$188*G168</f>
        <v>0</v>
      </c>
      <c r="I168" s="17">
        <f>I$188/G$188*G168</f>
        <v>0</v>
      </c>
      <c r="J168" s="17">
        <f t="shared" si="25"/>
        <v>0</v>
      </c>
    </row>
    <row r="169" spans="1:10" s="11" customFormat="1" ht="31.9" hidden="1" customHeight="1" x14ac:dyDescent="0.25">
      <c r="A169" s="23">
        <f>A168+1</f>
        <v>1</v>
      </c>
      <c r="B169" s="24" t="s">
        <v>391</v>
      </c>
      <c r="C169" s="23" t="s">
        <v>79</v>
      </c>
      <c r="D169" s="25" t="s">
        <v>171</v>
      </c>
      <c r="E169" s="30"/>
      <c r="F169" s="34">
        <v>5280.7999999999993</v>
      </c>
    </row>
    <row r="170" spans="1:10" s="11" customFormat="1" ht="31.9" hidden="1" customHeight="1" x14ac:dyDescent="0.25">
      <c r="A170" s="8">
        <f t="shared" si="13"/>
        <v>2</v>
      </c>
      <c r="B170" s="9" t="s">
        <v>391</v>
      </c>
      <c r="C170" s="8" t="s">
        <v>80</v>
      </c>
      <c r="D170" s="10" t="s">
        <v>172</v>
      </c>
      <c r="E170" s="29"/>
      <c r="F170" s="27">
        <v>7041.45</v>
      </c>
    </row>
    <row r="171" spans="1:10" s="11" customFormat="1" ht="31.9" hidden="1" customHeight="1" x14ac:dyDescent="0.25">
      <c r="A171" s="8">
        <f t="shared" si="13"/>
        <v>3</v>
      </c>
      <c r="B171" s="9" t="s">
        <v>391</v>
      </c>
      <c r="C171" s="8" t="s">
        <v>81</v>
      </c>
      <c r="D171" s="10" t="s">
        <v>173</v>
      </c>
      <c r="E171" s="29"/>
      <c r="F171" s="27">
        <v>6932.2</v>
      </c>
    </row>
    <row r="172" spans="1:10" s="11" customFormat="1" ht="31.9" hidden="1" customHeight="1" x14ac:dyDescent="0.25">
      <c r="A172" s="8">
        <f t="shared" si="13"/>
        <v>4</v>
      </c>
      <c r="B172" s="9" t="s">
        <v>391</v>
      </c>
      <c r="C172" s="8" t="s">
        <v>82</v>
      </c>
      <c r="D172" s="10" t="s">
        <v>174</v>
      </c>
      <c r="E172" s="29"/>
      <c r="F172" s="27">
        <v>8032.7499999999991</v>
      </c>
    </row>
    <row r="173" spans="1:10" s="11" customFormat="1" ht="31.9" hidden="1" customHeight="1" x14ac:dyDescent="0.25">
      <c r="A173" s="8">
        <f t="shared" si="13"/>
        <v>5</v>
      </c>
      <c r="B173" s="9" t="s">
        <v>391</v>
      </c>
      <c r="C173" s="8" t="s">
        <v>83</v>
      </c>
      <c r="D173" s="10" t="s">
        <v>175</v>
      </c>
      <c r="E173" s="29"/>
      <c r="F173" s="27">
        <v>15405.4</v>
      </c>
    </row>
    <row r="174" spans="1:10" s="11" customFormat="1" ht="31.9" hidden="1" customHeight="1" x14ac:dyDescent="0.25">
      <c r="A174" s="8">
        <f t="shared" si="13"/>
        <v>6</v>
      </c>
      <c r="B174" s="9" t="s">
        <v>391</v>
      </c>
      <c r="C174" s="8" t="s">
        <v>84</v>
      </c>
      <c r="D174" s="10" t="s">
        <v>176</v>
      </c>
      <c r="E174" s="29"/>
      <c r="F174" s="27">
        <v>7922.3499999999995</v>
      </c>
    </row>
    <row r="175" spans="1:10" s="11" customFormat="1" ht="31.9" hidden="1" customHeight="1" x14ac:dyDescent="0.25">
      <c r="A175" s="8">
        <f t="shared" si="13"/>
        <v>7</v>
      </c>
      <c r="B175" s="9" t="s">
        <v>391</v>
      </c>
      <c r="C175" s="8" t="s">
        <v>85</v>
      </c>
      <c r="D175" s="10" t="s">
        <v>177</v>
      </c>
      <c r="E175" s="29"/>
      <c r="F175" s="27">
        <v>8141.9999999999991</v>
      </c>
    </row>
    <row r="176" spans="1:10" s="11" customFormat="1" ht="31.9" hidden="1" customHeight="1" x14ac:dyDescent="0.25">
      <c r="A176" s="8">
        <f t="shared" si="13"/>
        <v>8</v>
      </c>
      <c r="B176" s="9" t="s">
        <v>391</v>
      </c>
      <c r="C176" s="8" t="s">
        <v>86</v>
      </c>
      <c r="D176" s="10" t="s">
        <v>178</v>
      </c>
      <c r="E176" s="29"/>
      <c r="F176" s="27">
        <v>7151.8499999999995</v>
      </c>
    </row>
    <row r="177" spans="1:13" s="11" customFormat="1" ht="31.9" hidden="1" customHeight="1" x14ac:dyDescent="0.25">
      <c r="A177" s="8">
        <f t="shared" si="13"/>
        <v>9</v>
      </c>
      <c r="B177" s="9" t="s">
        <v>391</v>
      </c>
      <c r="C177" s="8" t="s">
        <v>87</v>
      </c>
      <c r="D177" s="10" t="s">
        <v>179</v>
      </c>
      <c r="E177" s="29"/>
      <c r="F177" s="27">
        <v>6491.7499999999991</v>
      </c>
    </row>
    <row r="178" spans="1:13" s="11" customFormat="1" ht="31.9" hidden="1" customHeight="1" x14ac:dyDescent="0.25">
      <c r="A178" s="8">
        <f t="shared" si="13"/>
        <v>10</v>
      </c>
      <c r="B178" s="9" t="s">
        <v>391</v>
      </c>
      <c r="C178" s="8" t="s">
        <v>88</v>
      </c>
      <c r="D178" s="10" t="s">
        <v>180</v>
      </c>
      <c r="E178" s="29"/>
      <c r="F178" s="27">
        <v>14195.599999999999</v>
      </c>
    </row>
    <row r="179" spans="1:13" s="11" customFormat="1" ht="31.9" hidden="1" customHeight="1" x14ac:dyDescent="0.25">
      <c r="A179" s="8">
        <f t="shared" si="13"/>
        <v>11</v>
      </c>
      <c r="B179" s="9" t="s">
        <v>391</v>
      </c>
      <c r="C179" s="8" t="s">
        <v>89</v>
      </c>
      <c r="D179" s="10" t="s">
        <v>181</v>
      </c>
      <c r="E179" s="29"/>
      <c r="F179" s="27">
        <v>5170.3999999999996</v>
      </c>
    </row>
    <row r="180" spans="1:13" s="11" customFormat="1" ht="31.9" hidden="1" customHeight="1" x14ac:dyDescent="0.25">
      <c r="A180" s="8">
        <f t="shared" si="13"/>
        <v>12</v>
      </c>
      <c r="B180" s="9" t="s">
        <v>391</v>
      </c>
      <c r="C180" s="8" t="s">
        <v>90</v>
      </c>
      <c r="D180" s="10" t="s">
        <v>182</v>
      </c>
      <c r="E180" s="29"/>
      <c r="F180" s="27">
        <v>5940.9</v>
      </c>
    </row>
    <row r="181" spans="1:13" s="11" customFormat="1" ht="31.9" hidden="1" customHeight="1" x14ac:dyDescent="0.25">
      <c r="A181" s="8">
        <f t="shared" si="13"/>
        <v>13</v>
      </c>
      <c r="B181" s="9" t="s">
        <v>391</v>
      </c>
      <c r="C181" s="8" t="s">
        <v>91</v>
      </c>
      <c r="D181" s="10" t="s">
        <v>217</v>
      </c>
      <c r="E181" s="29"/>
      <c r="F181" s="27">
        <v>11885.249999999998</v>
      </c>
    </row>
    <row r="182" spans="1:13" s="11" customFormat="1" ht="31.9" hidden="1" customHeight="1" x14ac:dyDescent="0.25">
      <c r="A182" s="20">
        <f t="shared" si="13"/>
        <v>14</v>
      </c>
      <c r="B182" s="9" t="s">
        <v>391</v>
      </c>
      <c r="C182" s="20" t="s">
        <v>92</v>
      </c>
      <c r="D182" s="22" t="s">
        <v>218</v>
      </c>
      <c r="E182" s="29"/>
      <c r="F182" s="27">
        <v>10013.049999999999</v>
      </c>
    </row>
    <row r="183" spans="1:13" s="11" customFormat="1" ht="31.9" hidden="1" customHeight="1" x14ac:dyDescent="0.25">
      <c r="A183" s="20">
        <f t="shared" si="13"/>
        <v>15</v>
      </c>
      <c r="B183" s="9" t="s">
        <v>391</v>
      </c>
      <c r="C183" s="20" t="s">
        <v>310</v>
      </c>
      <c r="D183" s="22" t="s">
        <v>313</v>
      </c>
      <c r="E183" s="29"/>
      <c r="F183" s="27">
        <v>4510.2999999999993</v>
      </c>
    </row>
    <row r="184" spans="1:13" s="11" customFormat="1" ht="31.9" hidden="1" customHeight="1" x14ac:dyDescent="0.25">
      <c r="A184" s="20">
        <f t="shared" si="13"/>
        <v>16</v>
      </c>
      <c r="B184" s="9" t="s">
        <v>391</v>
      </c>
      <c r="C184" s="20" t="s">
        <v>311</v>
      </c>
      <c r="D184" s="22" t="s">
        <v>314</v>
      </c>
      <c r="E184" s="29"/>
      <c r="F184" s="27">
        <v>4950.75</v>
      </c>
    </row>
    <row r="185" spans="1:13" s="11" customFormat="1" ht="31.9" hidden="1" customHeight="1" x14ac:dyDescent="0.25">
      <c r="A185" s="20">
        <f t="shared" si="13"/>
        <v>17</v>
      </c>
      <c r="B185" s="9" t="s">
        <v>391</v>
      </c>
      <c r="C185" s="20" t="s">
        <v>312</v>
      </c>
      <c r="D185" s="22" t="s">
        <v>315</v>
      </c>
      <c r="E185" s="29"/>
      <c r="F185" s="27">
        <v>5940.9</v>
      </c>
    </row>
    <row r="186" spans="1:13" s="11" customFormat="1" ht="31.9" hidden="1" customHeight="1" x14ac:dyDescent="0.25">
      <c r="A186" s="20">
        <f t="shared" si="13"/>
        <v>18</v>
      </c>
      <c r="B186" s="9" t="s">
        <v>391</v>
      </c>
      <c r="C186" s="20" t="s">
        <v>421</v>
      </c>
      <c r="D186" s="22" t="s">
        <v>420</v>
      </c>
      <c r="E186" s="29"/>
      <c r="F186" s="27">
        <v>4600</v>
      </c>
    </row>
    <row r="187" spans="1:13" s="11" customFormat="1" ht="31.9" customHeight="1" x14ac:dyDescent="0.25">
      <c r="A187" s="20">
        <v>10</v>
      </c>
      <c r="B187" s="9" t="s">
        <v>446</v>
      </c>
      <c r="C187" s="20" t="s">
        <v>447</v>
      </c>
      <c r="D187" s="22" t="s">
        <v>448</v>
      </c>
      <c r="E187" s="29">
        <v>1</v>
      </c>
      <c r="F187" s="27">
        <v>43642.82</v>
      </c>
      <c r="G187" s="19">
        <f>E187*F187</f>
        <v>43642.82</v>
      </c>
      <c r="H187" s="17">
        <f>H$188/G$188*G187</f>
        <v>8728.5640000000003</v>
      </c>
      <c r="I187" s="17">
        <f>I$188/G$188*G187</f>
        <v>1745.7128</v>
      </c>
      <c r="J187" s="17">
        <f>SUBTOTAL(9,G187:I187)</f>
        <v>54117.096799999999</v>
      </c>
    </row>
    <row r="188" spans="1:13" s="33" customFormat="1" ht="31.9" customHeight="1" x14ac:dyDescent="0.25">
      <c r="A188" s="8">
        <v>11</v>
      </c>
      <c r="B188" s="9" t="s">
        <v>193</v>
      </c>
      <c r="C188" s="8" t="s">
        <v>192</v>
      </c>
      <c r="D188" s="10" t="s">
        <v>432</v>
      </c>
      <c r="E188" s="29">
        <v>2</v>
      </c>
      <c r="F188" s="17">
        <v>7848.75</v>
      </c>
      <c r="G188" s="17">
        <v>15697.5</v>
      </c>
      <c r="H188" s="17">
        <f>G188*0.2</f>
        <v>3139.5</v>
      </c>
      <c r="I188" s="17">
        <f>G188*0.04</f>
        <v>627.9</v>
      </c>
      <c r="J188" s="17" t="s">
        <v>449</v>
      </c>
    </row>
    <row r="189" spans="1:13" s="4" customFormat="1" ht="24" customHeight="1" x14ac:dyDescent="0.2">
      <c r="A189" s="40"/>
      <c r="B189" s="42" t="s">
        <v>441</v>
      </c>
      <c r="C189" s="44"/>
      <c r="D189" s="46"/>
      <c r="E189" s="58">
        <v>14</v>
      </c>
      <c r="F189" s="49"/>
      <c r="G189" s="57">
        <v>347812.07</v>
      </c>
      <c r="H189" s="51">
        <v>69562.41</v>
      </c>
      <c r="I189" s="51">
        <v>14530.38</v>
      </c>
      <c r="J189" s="57">
        <v>431286.97</v>
      </c>
    </row>
    <row r="190" spans="1:13" s="4" customFormat="1" ht="24.75" customHeight="1" x14ac:dyDescent="0.2">
      <c r="A190" s="53"/>
      <c r="B190" s="9" t="s">
        <v>450</v>
      </c>
      <c r="C190" s="53"/>
      <c r="D190" s="10"/>
      <c r="E190" s="54"/>
      <c r="F190" s="55"/>
      <c r="G190" s="19"/>
      <c r="H190" s="17"/>
      <c r="I190" s="17"/>
      <c r="J190" s="17">
        <v>21564.35</v>
      </c>
    </row>
    <row r="191" spans="1:13" s="4" customFormat="1" ht="21.75" customHeight="1" x14ac:dyDescent="0.2">
      <c r="A191" s="41"/>
      <c r="B191" s="43" t="s">
        <v>451</v>
      </c>
      <c r="C191" s="45"/>
      <c r="D191" s="47"/>
      <c r="E191" s="48"/>
      <c r="F191" s="50"/>
      <c r="G191" s="50"/>
      <c r="H191" s="52"/>
      <c r="I191" s="50"/>
      <c r="J191" s="52">
        <v>43128.7</v>
      </c>
      <c r="M191" s="59"/>
    </row>
    <row r="192" spans="1:13" ht="19.5" customHeight="1" x14ac:dyDescent="0.2">
      <c r="A192" s="53"/>
      <c r="B192" s="9" t="s">
        <v>452</v>
      </c>
      <c r="C192" s="53"/>
      <c r="D192" s="10"/>
      <c r="E192" s="54"/>
      <c r="F192" s="55"/>
      <c r="G192" s="55"/>
      <c r="H192" s="17"/>
      <c r="I192" s="55"/>
      <c r="J192" s="60">
        <v>495980.02</v>
      </c>
      <c r="L192" s="56"/>
    </row>
  </sheetData>
  <autoFilter ref="A11:G187">
    <filterColumn colId="4">
      <customFilters>
        <customFilter operator="notEqual" val=" "/>
      </customFilters>
    </filterColumn>
  </autoFilter>
  <phoneticPr fontId="9" type="noConversion"/>
  <printOptions horizontalCentered="1"/>
  <pageMargins left="0.31496062992125984" right="0.31496062992125984" top="0.24" bottom="0.43" header="0.2" footer="0.23622047244094491"/>
  <pageSetup paperSize="9" fitToHeight="6" orientation="portrait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17.07.17</vt:lpstr>
      <vt:lpstr>'17.07.17'!Заголовки_для_друку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Boss</cp:lastModifiedBy>
  <cp:lastPrinted>2017-07-17T07:53:54Z</cp:lastPrinted>
  <dcterms:created xsi:type="dcterms:W3CDTF">2015-02-17T10:04:22Z</dcterms:created>
  <dcterms:modified xsi:type="dcterms:W3CDTF">2017-09-12T09:25:45Z</dcterms:modified>
</cp:coreProperties>
</file>