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1" i="1"/>
  <c r="D73"/>
  <c r="D75"/>
  <c r="D72"/>
  <c r="D62"/>
  <c r="D63"/>
  <c r="D50"/>
  <c r="D51"/>
  <c r="D52"/>
  <c r="D53"/>
  <c r="D54"/>
  <c r="D55"/>
  <c r="D56"/>
  <c r="D57"/>
  <c r="D58"/>
  <c r="D59"/>
  <c r="D60"/>
  <c r="D61"/>
  <c r="D49" s="1"/>
  <c r="D43"/>
  <c r="D44"/>
  <c r="D45"/>
  <c r="D46"/>
  <c r="D47"/>
  <c r="D42"/>
  <c r="D41" s="1"/>
  <c r="D36"/>
  <c r="D35" s="1"/>
  <c r="D32"/>
  <c r="D31"/>
  <c r="D30" s="1"/>
  <c r="D22"/>
  <c r="D21"/>
  <c r="D17"/>
  <c r="D18"/>
  <c r="D19"/>
  <c r="D16"/>
  <c r="D15" s="1"/>
  <c r="D70" l="1"/>
  <c r="D66"/>
  <c r="D40" s="1"/>
  <c r="D29"/>
  <c r="D6"/>
  <c r="D7"/>
  <c r="D8"/>
  <c r="D9"/>
  <c r="D10"/>
  <c r="D11"/>
  <c r="D12"/>
  <c r="D13"/>
  <c r="D5"/>
  <c r="D4" l="1"/>
  <c r="D25" l="1"/>
  <c r="D3"/>
  <c r="D2" s="1"/>
</calcChain>
</file>

<file path=xl/sharedStrings.xml><?xml version="1.0" encoding="utf-8"?>
<sst xmlns="http://schemas.openxmlformats.org/spreadsheetml/2006/main" count="74" uniqueCount="48">
  <si>
    <t>К-сть</t>
  </si>
  <si>
    <t>Ціна</t>
  </si>
  <si>
    <t>Сума</t>
  </si>
  <si>
    <t>Обладнання</t>
  </si>
  <si>
    <t>Гойдалка подвійна</t>
  </si>
  <si>
    <t>Карусель</t>
  </si>
  <si>
    <t>Качалка балансир</t>
  </si>
  <si>
    <t>Качалка пружинна</t>
  </si>
  <si>
    <t>Лавка зі спинкою КМБ</t>
  </si>
  <si>
    <t>Урна сміттєва КМБ</t>
  </si>
  <si>
    <t>Озеленення</t>
  </si>
  <si>
    <t>Клен японський кулястий</t>
  </si>
  <si>
    <t>Катальпа</t>
  </si>
  <si>
    <t>Платан</t>
  </si>
  <si>
    <t>Кущі(спірея, барбарис, жасмин, бузок, калина, вейгела)</t>
  </si>
  <si>
    <t>Земляні роботи</t>
  </si>
  <si>
    <t>Відсів, пісок</t>
  </si>
  <si>
    <t>Непередбачувані витрати</t>
  </si>
  <si>
    <t>* ціна може бути скоригована в більшу чи меншу сторону по результатах розгляду комісією. Мінімальний комплекс від 30 000,00грн. Для розрахунку проекту бралися роздрібні ціни Інтератлетика. Для міста ціни мали б бути нижчими.</t>
  </si>
  <si>
    <t>Великий проект(гром простір+скейт+дитячий майданчик)</t>
  </si>
  <si>
    <t>Дитячий майданчик</t>
  </si>
  <si>
    <t>Пісочниця</t>
  </si>
  <si>
    <t>Центральна пергола з літньою сценою</t>
  </si>
  <si>
    <t>Скейтпарк</t>
  </si>
  <si>
    <t>Роботи</t>
  </si>
  <si>
    <t>Бетонна площадка під фігури</t>
  </si>
  <si>
    <t>Живопліт(туя, бірючина)</t>
  </si>
  <si>
    <t>Облаштування простору</t>
  </si>
  <si>
    <t>Облаштування хідників(магма санторіні кольорова),м.кв.</t>
  </si>
  <si>
    <t>Облаштування хідників(новатор 90*30),м.кв.</t>
  </si>
  <si>
    <t>Освітлення</t>
  </si>
  <si>
    <t>Лавка довга суцільна</t>
  </si>
  <si>
    <t>Центральна ялинка</t>
  </si>
  <si>
    <t>Клен сріблястий</t>
  </si>
  <si>
    <t>Клен червоний</t>
  </si>
  <si>
    <t>Клен японський</t>
  </si>
  <si>
    <t>Катальпа(квітуча форма)</t>
  </si>
  <si>
    <t>Верба плакуча</t>
  </si>
  <si>
    <t>Модрина</t>
  </si>
  <si>
    <t>Сакура</t>
  </si>
  <si>
    <t>Гінкго</t>
  </si>
  <si>
    <t>Кущі(бузок, жасмин, вейгела, бересклет, будлея, гортензія, спірея, барбарис, пухироплідник)</t>
  </si>
  <si>
    <t>Родючий грунт, м.куб.</t>
  </si>
  <si>
    <t>Дообладнання спортмайданчика</t>
  </si>
  <si>
    <t>Комплекс ігровий*</t>
  </si>
  <si>
    <t>Мінірампа**</t>
  </si>
  <si>
    <t>** за основу взята мінірампа компанії Тім Елементс, яка встановлювала скейт-парк в проекті по вул.Богдана Хмельницького. Також має реалізован іпроекти по Україні та ближньому зарубіжжі. Окрім того, її проекти на металевому каркасі.</t>
  </si>
  <si>
    <t>Тренажери*</t>
  </si>
</sst>
</file>

<file path=xl/styles.xml><?xml version="1.0" encoding="utf-8"?>
<styleSheet xmlns="http://schemas.openxmlformats.org/spreadsheetml/2006/main">
  <numFmts count="1">
    <numFmt numFmtId="43" formatCode="_-* #,##0.00\ _г_р_н_._-;\-* #,##0.00\ _г_р_н_._-;_-* &quot;-&quot;??\ _г_р_н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.1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3" fontId="3" fillId="0" borderId="3" xfId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43" fontId="2" fillId="2" borderId="15" xfId="1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43" fontId="3" fillId="0" borderId="12" xfId="1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43" fontId="2" fillId="3" borderId="18" xfId="1" applyFont="1" applyFill="1" applyBorder="1" applyAlignment="1">
      <alignment horizontal="right" wrapText="1"/>
    </xf>
    <xf numFmtId="0" fontId="3" fillId="3" borderId="19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43" fontId="3" fillId="3" borderId="20" xfId="1" applyFont="1" applyFill="1" applyBorder="1" applyAlignment="1">
      <alignment horizontal="right" wrapText="1"/>
    </xf>
    <xf numFmtId="0" fontId="2" fillId="3" borderId="19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43" fontId="2" fillId="3" borderId="20" xfId="1" applyFont="1" applyFill="1" applyBorder="1" applyAlignment="1">
      <alignment horizontal="right" wrapText="1"/>
    </xf>
    <xf numFmtId="43" fontId="3" fillId="3" borderId="20" xfId="1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9" fontId="3" fillId="3" borderId="22" xfId="0" applyNumberFormat="1" applyFont="1" applyFill="1" applyBorder="1" applyAlignment="1">
      <alignment horizontal="right" wrapText="1"/>
    </xf>
    <xf numFmtId="0" fontId="3" fillId="3" borderId="22" xfId="0" applyFont="1" applyFill="1" applyBorder="1" applyAlignment="1">
      <alignment wrapText="1"/>
    </xf>
    <xf numFmtId="43" fontId="2" fillId="3" borderId="23" xfId="1" applyFont="1" applyFill="1" applyBorder="1" applyAlignment="1">
      <alignment horizontal="right" wrapText="1"/>
    </xf>
    <xf numFmtId="0" fontId="3" fillId="0" borderId="7" xfId="0" applyFont="1" applyBorder="1" applyAlignment="1">
      <alignment wrapText="1"/>
    </xf>
    <xf numFmtId="43" fontId="3" fillId="0" borderId="9" xfId="1" applyFont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43" fontId="2" fillId="4" borderId="15" xfId="1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right" wrapText="1"/>
    </xf>
    <xf numFmtId="0" fontId="3" fillId="5" borderId="16" xfId="0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43" fontId="2" fillId="5" borderId="18" xfId="1" applyFont="1" applyFill="1" applyBorder="1" applyAlignment="1">
      <alignment horizontal="right" wrapText="1"/>
    </xf>
    <xf numFmtId="0" fontId="2" fillId="5" borderId="19" xfId="0" applyFont="1" applyFill="1" applyBorder="1" applyAlignment="1">
      <alignment wrapText="1"/>
    </xf>
    <xf numFmtId="43" fontId="2" fillId="5" borderId="20" xfId="1" applyFont="1" applyFill="1" applyBorder="1" applyAlignment="1">
      <alignment horizontal="right" wrapText="1"/>
    </xf>
    <xf numFmtId="0" fontId="3" fillId="5" borderId="19" xfId="0" applyFont="1" applyFill="1" applyBorder="1" applyAlignment="1">
      <alignment wrapText="1"/>
    </xf>
    <xf numFmtId="43" fontId="3" fillId="5" borderId="20" xfId="1" applyFont="1" applyFill="1" applyBorder="1" applyAlignment="1">
      <alignment horizontal="right" wrapText="1"/>
    </xf>
    <xf numFmtId="0" fontId="3" fillId="5" borderId="21" xfId="0" applyFont="1" applyFill="1" applyBorder="1" applyAlignment="1">
      <alignment wrapText="1"/>
    </xf>
    <xf numFmtId="0" fontId="3" fillId="5" borderId="22" xfId="0" applyFont="1" applyFill="1" applyBorder="1" applyAlignment="1">
      <alignment horizontal="right" wrapText="1"/>
    </xf>
    <xf numFmtId="43" fontId="3" fillId="5" borderId="23" xfId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right" wrapText="1"/>
    </xf>
    <xf numFmtId="0" fontId="3" fillId="8" borderId="24" xfId="0" applyFont="1" applyFill="1" applyBorder="1" applyAlignment="1">
      <alignment wrapText="1"/>
    </xf>
    <xf numFmtId="0" fontId="3" fillId="8" borderId="11" xfId="0" applyFont="1" applyFill="1" applyBorder="1" applyAlignment="1">
      <alignment wrapText="1"/>
    </xf>
    <xf numFmtId="43" fontId="2" fillId="8" borderId="25" xfId="1" applyFont="1" applyFill="1" applyBorder="1" applyAlignment="1">
      <alignment horizontal="right" wrapText="1"/>
    </xf>
    <xf numFmtId="0" fontId="2" fillId="8" borderId="19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43" fontId="2" fillId="8" borderId="20" xfId="1" applyFont="1" applyFill="1" applyBorder="1" applyAlignment="1">
      <alignment horizontal="right" wrapText="1"/>
    </xf>
    <xf numFmtId="0" fontId="3" fillId="8" borderId="19" xfId="0" applyFont="1" applyFill="1" applyBorder="1" applyAlignment="1">
      <alignment wrapText="1"/>
    </xf>
    <xf numFmtId="0" fontId="3" fillId="8" borderId="2" xfId="0" applyFont="1" applyFill="1" applyBorder="1" applyAlignment="1">
      <alignment horizontal="right" wrapText="1"/>
    </xf>
    <xf numFmtId="43" fontId="3" fillId="8" borderId="20" xfId="1" applyFont="1" applyFill="1" applyBorder="1" applyAlignment="1">
      <alignment horizontal="right" wrapText="1"/>
    </xf>
    <xf numFmtId="43" fontId="3" fillId="8" borderId="20" xfId="1" applyFont="1" applyFill="1" applyBorder="1" applyAlignment="1">
      <alignment wrapText="1"/>
    </xf>
    <xf numFmtId="0" fontId="4" fillId="8" borderId="19" xfId="0" applyFont="1" applyFill="1" applyBorder="1" applyAlignment="1">
      <alignment wrapText="1"/>
    </xf>
    <xf numFmtId="0" fontId="2" fillId="8" borderId="21" xfId="0" applyFont="1" applyFill="1" applyBorder="1" applyAlignment="1">
      <alignment wrapText="1"/>
    </xf>
    <xf numFmtId="9" fontId="3" fillId="8" borderId="22" xfId="0" applyNumberFormat="1" applyFont="1" applyFill="1" applyBorder="1" applyAlignment="1">
      <alignment horizontal="right" wrapText="1"/>
    </xf>
    <xf numFmtId="0" fontId="3" fillId="8" borderId="22" xfId="0" applyFont="1" applyFill="1" applyBorder="1" applyAlignment="1">
      <alignment wrapText="1"/>
    </xf>
    <xf numFmtId="43" fontId="2" fillId="8" borderId="23" xfId="1" applyFont="1" applyFill="1" applyBorder="1" applyAlignment="1">
      <alignment horizontal="right" wrapText="1"/>
    </xf>
    <xf numFmtId="0" fontId="2" fillId="9" borderId="13" xfId="0" applyFont="1" applyFill="1" applyBorder="1" applyAlignment="1">
      <alignment wrapText="1"/>
    </xf>
    <xf numFmtId="0" fontId="2" fillId="9" borderId="14" xfId="0" applyFont="1" applyFill="1" applyBorder="1" applyAlignment="1">
      <alignment horizontal="center" wrapText="1"/>
    </xf>
    <xf numFmtId="43" fontId="2" fillId="9" borderId="15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43" fontId="2" fillId="6" borderId="3" xfId="1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43" fontId="2" fillId="7" borderId="3" xfId="1" applyFont="1" applyFill="1" applyBorder="1" applyAlignment="1">
      <alignment horizontal="right" wrapText="1"/>
    </xf>
    <xf numFmtId="43" fontId="3" fillId="7" borderId="3" xfId="1" applyFont="1" applyFill="1" applyBorder="1" applyAlignment="1">
      <alignment horizontal="right" wrapText="1"/>
    </xf>
    <xf numFmtId="0" fontId="3" fillId="7" borderId="4" xfId="0" applyFont="1" applyFill="1" applyBorder="1" applyAlignment="1">
      <alignment wrapText="1"/>
    </xf>
    <xf numFmtId="0" fontId="3" fillId="7" borderId="5" xfId="0" applyFont="1" applyFill="1" applyBorder="1" applyAlignment="1">
      <alignment horizontal="right" wrapText="1"/>
    </xf>
    <xf numFmtId="43" fontId="3" fillId="7" borderId="6" xfId="1" applyFont="1" applyFill="1" applyBorder="1" applyAlignment="1">
      <alignment horizontal="right" wrapText="1"/>
    </xf>
    <xf numFmtId="0" fontId="5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43" fontId="2" fillId="0" borderId="18" xfId="1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43" fontId="5" fillId="0" borderId="23" xfId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M7" sqref="M7"/>
    </sheetView>
  </sheetViews>
  <sheetFormatPr defaultRowHeight="15"/>
  <cols>
    <col min="1" max="1" width="51.42578125" customWidth="1"/>
    <col min="3" max="3" width="12" customWidth="1"/>
    <col min="4" max="4" width="20.42578125" style="1" customWidth="1"/>
  </cols>
  <sheetData>
    <row r="1" spans="1:4">
      <c r="A1" s="76" t="s">
        <v>19</v>
      </c>
      <c r="B1" s="77" t="s">
        <v>0</v>
      </c>
      <c r="C1" s="77" t="s">
        <v>1</v>
      </c>
      <c r="D1" s="78" t="s">
        <v>2</v>
      </c>
    </row>
    <row r="2" spans="1:4" ht="16.5" thickBot="1">
      <c r="A2" s="79"/>
      <c r="B2" s="13"/>
      <c r="C2" s="13"/>
      <c r="D2" s="80">
        <f>+D3+D29+D40+D70</f>
        <v>1586100</v>
      </c>
    </row>
    <row r="3" spans="1:4" ht="15.75" thickBot="1">
      <c r="A3" s="8" t="s">
        <v>20</v>
      </c>
      <c r="B3" s="9"/>
      <c r="C3" s="9"/>
      <c r="D3" s="10">
        <f>+D4+D15+D21+D25</f>
        <v>314600</v>
      </c>
    </row>
    <row r="4" spans="1:4">
      <c r="A4" s="14" t="s">
        <v>3</v>
      </c>
      <c r="B4" s="15"/>
      <c r="C4" s="15"/>
      <c r="D4" s="16">
        <f>SUM(D5:D13)</f>
        <v>253000</v>
      </c>
    </row>
    <row r="5" spans="1:4">
      <c r="A5" s="17" t="s">
        <v>44</v>
      </c>
      <c r="B5" s="18">
        <v>1</v>
      </c>
      <c r="C5" s="18">
        <v>100000</v>
      </c>
      <c r="D5" s="19">
        <f>+C5*B5</f>
        <v>100000</v>
      </c>
    </row>
    <row r="6" spans="1:4">
      <c r="A6" s="17" t="s">
        <v>4</v>
      </c>
      <c r="B6" s="18">
        <v>2</v>
      </c>
      <c r="C6" s="18">
        <v>7500</v>
      </c>
      <c r="D6" s="19">
        <f t="shared" ref="D6:D19" si="0">+C6*B6</f>
        <v>15000</v>
      </c>
    </row>
    <row r="7" spans="1:4">
      <c r="A7" s="17" t="s">
        <v>5</v>
      </c>
      <c r="B7" s="18">
        <v>1</v>
      </c>
      <c r="C7" s="18">
        <v>10000</v>
      </c>
      <c r="D7" s="19">
        <f t="shared" si="0"/>
        <v>10000</v>
      </c>
    </row>
    <row r="8" spans="1:4">
      <c r="A8" s="17" t="s">
        <v>6</v>
      </c>
      <c r="B8" s="18">
        <v>1</v>
      </c>
      <c r="C8" s="18">
        <v>5000</v>
      </c>
      <c r="D8" s="19">
        <f t="shared" si="0"/>
        <v>5000</v>
      </c>
    </row>
    <row r="9" spans="1:4">
      <c r="A9" s="17" t="s">
        <v>7</v>
      </c>
      <c r="B9" s="18">
        <v>2</v>
      </c>
      <c r="C9" s="18">
        <v>4000</v>
      </c>
      <c r="D9" s="19">
        <f t="shared" si="0"/>
        <v>8000</v>
      </c>
    </row>
    <row r="10" spans="1:4">
      <c r="A10" s="17" t="s">
        <v>8</v>
      </c>
      <c r="B10" s="18">
        <v>5</v>
      </c>
      <c r="C10" s="18">
        <v>5000</v>
      </c>
      <c r="D10" s="19">
        <f t="shared" si="0"/>
        <v>25000</v>
      </c>
    </row>
    <row r="11" spans="1:4">
      <c r="A11" s="17" t="s">
        <v>9</v>
      </c>
      <c r="B11" s="18">
        <v>2</v>
      </c>
      <c r="C11" s="18">
        <v>2500</v>
      </c>
      <c r="D11" s="19">
        <f t="shared" si="0"/>
        <v>5000</v>
      </c>
    </row>
    <row r="12" spans="1:4">
      <c r="A12" s="17" t="s">
        <v>21</v>
      </c>
      <c r="B12" s="18">
        <v>1</v>
      </c>
      <c r="C12" s="18">
        <v>5000</v>
      </c>
      <c r="D12" s="19">
        <f t="shared" si="0"/>
        <v>5000</v>
      </c>
    </row>
    <row r="13" spans="1:4">
      <c r="A13" s="17" t="s">
        <v>22</v>
      </c>
      <c r="B13" s="18">
        <v>1</v>
      </c>
      <c r="C13" s="18">
        <v>80000</v>
      </c>
      <c r="D13" s="19">
        <f t="shared" si="0"/>
        <v>80000</v>
      </c>
    </row>
    <row r="14" spans="1:4">
      <c r="A14" s="17"/>
      <c r="B14" s="18"/>
      <c r="C14" s="18"/>
      <c r="D14" s="19"/>
    </row>
    <row r="15" spans="1:4">
      <c r="A15" s="20" t="s">
        <v>10</v>
      </c>
      <c r="B15" s="21"/>
      <c r="C15" s="21"/>
      <c r="D15" s="22">
        <f>SUM(D16:D19)</f>
        <v>10000</v>
      </c>
    </row>
    <row r="16" spans="1:4">
      <c r="A16" s="17" t="s">
        <v>11</v>
      </c>
      <c r="B16" s="18">
        <v>2</v>
      </c>
      <c r="C16" s="18">
        <v>2000</v>
      </c>
      <c r="D16" s="19">
        <f t="shared" si="0"/>
        <v>4000</v>
      </c>
    </row>
    <row r="17" spans="1:4">
      <c r="A17" s="17" t="s">
        <v>12</v>
      </c>
      <c r="B17" s="18">
        <v>1</v>
      </c>
      <c r="C17" s="18">
        <v>2000</v>
      </c>
      <c r="D17" s="19">
        <f t="shared" si="0"/>
        <v>2000</v>
      </c>
    </row>
    <row r="18" spans="1:4">
      <c r="A18" s="17" t="s">
        <v>13</v>
      </c>
      <c r="B18" s="18">
        <v>1</v>
      </c>
      <c r="C18" s="18">
        <v>3000</v>
      </c>
      <c r="D18" s="19">
        <f t="shared" si="0"/>
        <v>3000</v>
      </c>
    </row>
    <row r="19" spans="1:4">
      <c r="A19" s="17" t="s">
        <v>14</v>
      </c>
      <c r="B19" s="18">
        <v>10</v>
      </c>
      <c r="C19" s="18">
        <v>100</v>
      </c>
      <c r="D19" s="19">
        <f t="shared" si="0"/>
        <v>1000</v>
      </c>
    </row>
    <row r="20" spans="1:4">
      <c r="A20" s="17"/>
      <c r="B20" s="21"/>
      <c r="C20" s="21"/>
      <c r="D20" s="23"/>
    </row>
    <row r="21" spans="1:4">
      <c r="A21" s="20" t="s">
        <v>15</v>
      </c>
      <c r="B21" s="21"/>
      <c r="C21" s="21"/>
      <c r="D21" s="22">
        <f>SUM(D22:D23)</f>
        <v>23000</v>
      </c>
    </row>
    <row r="22" spans="1:4">
      <c r="A22" s="17" t="s">
        <v>16</v>
      </c>
      <c r="B22" s="18">
        <v>20</v>
      </c>
      <c r="C22" s="18">
        <v>400</v>
      </c>
      <c r="D22" s="19">
        <f t="shared" ref="D22" si="1">+C22*B22</f>
        <v>8000</v>
      </c>
    </row>
    <row r="23" spans="1:4">
      <c r="A23" s="17" t="s">
        <v>15</v>
      </c>
      <c r="B23" s="21"/>
      <c r="C23" s="21"/>
      <c r="D23" s="19">
        <v>15000</v>
      </c>
    </row>
    <row r="24" spans="1:4">
      <c r="A24" s="17"/>
      <c r="B24" s="21"/>
      <c r="C24" s="21"/>
      <c r="D24" s="23"/>
    </row>
    <row r="25" spans="1:4" ht="15.75" thickBot="1">
      <c r="A25" s="24" t="s">
        <v>17</v>
      </c>
      <c r="B25" s="25">
        <v>0.1</v>
      </c>
      <c r="C25" s="26"/>
      <c r="D25" s="27">
        <f>+(D4+D15+D21)*0.1</f>
        <v>28600</v>
      </c>
    </row>
    <row r="26" spans="1:4">
      <c r="A26" s="11"/>
      <c r="B26" s="7"/>
      <c r="C26" s="7"/>
      <c r="D26" s="12"/>
    </row>
    <row r="27" spans="1:4" ht="15.75" thickBot="1">
      <c r="A27" s="28"/>
      <c r="B27" s="6"/>
      <c r="C27" s="6"/>
      <c r="D27" s="29"/>
    </row>
    <row r="28" spans="1:4" ht="15.75" thickBot="1">
      <c r="A28" s="30" t="s">
        <v>23</v>
      </c>
      <c r="B28" s="31" t="s">
        <v>0</v>
      </c>
      <c r="C28" s="31" t="s">
        <v>1</v>
      </c>
      <c r="D28" s="32" t="s">
        <v>2</v>
      </c>
    </row>
    <row r="29" spans="1:4">
      <c r="A29" s="35"/>
      <c r="B29" s="36"/>
      <c r="C29" s="36"/>
      <c r="D29" s="37">
        <f>+D30+D32+D35</f>
        <v>338000</v>
      </c>
    </row>
    <row r="30" spans="1:4">
      <c r="A30" s="38" t="s">
        <v>3</v>
      </c>
      <c r="B30" s="33"/>
      <c r="C30" s="33"/>
      <c r="D30" s="39">
        <f>+D31</f>
        <v>250000</v>
      </c>
    </row>
    <row r="31" spans="1:4">
      <c r="A31" s="40" t="s">
        <v>45</v>
      </c>
      <c r="B31" s="34">
        <v>1</v>
      </c>
      <c r="C31" s="34">
        <v>250000</v>
      </c>
      <c r="D31" s="41">
        <f>+C31*B31</f>
        <v>250000</v>
      </c>
    </row>
    <row r="32" spans="1:4">
      <c r="A32" s="38" t="s">
        <v>15</v>
      </c>
      <c r="B32" s="33"/>
      <c r="C32" s="33"/>
      <c r="D32" s="39">
        <f>SUM(D33:D34)</f>
        <v>70000</v>
      </c>
    </row>
    <row r="33" spans="1:4">
      <c r="A33" s="40" t="s">
        <v>24</v>
      </c>
      <c r="B33" s="33"/>
      <c r="C33" s="33"/>
      <c r="D33" s="41">
        <v>20000</v>
      </c>
    </row>
    <row r="34" spans="1:4">
      <c r="A34" s="40" t="s">
        <v>25</v>
      </c>
      <c r="B34" s="33"/>
      <c r="C34" s="33"/>
      <c r="D34" s="41">
        <v>50000</v>
      </c>
    </row>
    <row r="35" spans="1:4">
      <c r="A35" s="38" t="s">
        <v>10</v>
      </c>
      <c r="B35" s="33"/>
      <c r="C35" s="33"/>
      <c r="D35" s="39">
        <f>SUM(D36)</f>
        <v>18000</v>
      </c>
    </row>
    <row r="36" spans="1:4" ht="15.75" thickBot="1">
      <c r="A36" s="42" t="s">
        <v>26</v>
      </c>
      <c r="B36" s="43">
        <v>60</v>
      </c>
      <c r="C36" s="43">
        <v>300</v>
      </c>
      <c r="D36" s="44">
        <f>+C36*B36</f>
        <v>18000</v>
      </c>
    </row>
    <row r="37" spans="1:4">
      <c r="A37" s="11"/>
      <c r="B37" s="7"/>
      <c r="C37" s="7"/>
      <c r="D37" s="12"/>
    </row>
    <row r="38" spans="1:4" ht="15.75" thickBot="1">
      <c r="A38" s="28"/>
      <c r="B38" s="6"/>
      <c r="C38" s="6"/>
      <c r="D38" s="29"/>
    </row>
    <row r="39" spans="1:4" ht="15.75" thickBot="1">
      <c r="A39" s="63" t="s">
        <v>27</v>
      </c>
      <c r="B39" s="64" t="s">
        <v>0</v>
      </c>
      <c r="C39" s="64" t="s">
        <v>1</v>
      </c>
      <c r="D39" s="65" t="s">
        <v>2</v>
      </c>
    </row>
    <row r="40" spans="1:4">
      <c r="A40" s="48"/>
      <c r="B40" s="49"/>
      <c r="C40" s="49"/>
      <c r="D40" s="50">
        <f>+D41+D49+D62+D66</f>
        <v>863500</v>
      </c>
    </row>
    <row r="41" spans="1:4">
      <c r="A41" s="51" t="s">
        <v>3</v>
      </c>
      <c r="B41" s="52"/>
      <c r="C41" s="52"/>
      <c r="D41" s="53">
        <f>SUM(D42:D48)</f>
        <v>656500</v>
      </c>
    </row>
    <row r="42" spans="1:4">
      <c r="A42" s="54" t="s">
        <v>28</v>
      </c>
      <c r="B42" s="55">
        <v>940</v>
      </c>
      <c r="C42" s="55">
        <v>550</v>
      </c>
      <c r="D42" s="56">
        <f>+C42*B42</f>
        <v>517000</v>
      </c>
    </row>
    <row r="43" spans="1:4">
      <c r="A43" s="54" t="s">
        <v>29</v>
      </c>
      <c r="B43" s="55">
        <v>45</v>
      </c>
      <c r="C43" s="55">
        <v>600</v>
      </c>
      <c r="D43" s="56">
        <f t="shared" ref="D43:D47" si="2">+C43*B43</f>
        <v>27000</v>
      </c>
    </row>
    <row r="44" spans="1:4">
      <c r="A44" s="54" t="s">
        <v>30</v>
      </c>
      <c r="B44" s="55">
        <v>5</v>
      </c>
      <c r="C44" s="55">
        <v>10000</v>
      </c>
      <c r="D44" s="56">
        <f t="shared" si="2"/>
        <v>50000</v>
      </c>
    </row>
    <row r="45" spans="1:4">
      <c r="A45" s="54" t="s">
        <v>31</v>
      </c>
      <c r="B45" s="55">
        <v>1</v>
      </c>
      <c r="C45" s="55">
        <v>25000</v>
      </c>
      <c r="D45" s="56">
        <f t="shared" si="2"/>
        <v>25000</v>
      </c>
    </row>
    <row r="46" spans="1:4">
      <c r="A46" s="54" t="s">
        <v>8</v>
      </c>
      <c r="B46" s="55">
        <v>6</v>
      </c>
      <c r="C46" s="55">
        <v>5000</v>
      </c>
      <c r="D46" s="56">
        <f t="shared" si="2"/>
        <v>30000</v>
      </c>
    </row>
    <row r="47" spans="1:4">
      <c r="A47" s="54" t="s">
        <v>9</v>
      </c>
      <c r="B47" s="55">
        <v>3</v>
      </c>
      <c r="C47" s="55">
        <v>2500</v>
      </c>
      <c r="D47" s="56">
        <f t="shared" si="2"/>
        <v>7500</v>
      </c>
    </row>
    <row r="48" spans="1:4">
      <c r="A48" s="54"/>
      <c r="B48" s="52"/>
      <c r="C48" s="52"/>
      <c r="D48" s="57"/>
    </row>
    <row r="49" spans="1:4">
      <c r="A49" s="51" t="s">
        <v>10</v>
      </c>
      <c r="B49" s="52"/>
      <c r="C49" s="52"/>
      <c r="D49" s="53">
        <f>SUM(D50:D61)</f>
        <v>63500</v>
      </c>
    </row>
    <row r="50" spans="1:4" ht="15.75">
      <c r="A50" s="58" t="s">
        <v>32</v>
      </c>
      <c r="B50" s="55">
        <v>1</v>
      </c>
      <c r="C50" s="55">
        <v>5000</v>
      </c>
      <c r="D50" s="56">
        <f t="shared" ref="D50:D60" si="3">+C50*B50</f>
        <v>5000</v>
      </c>
    </row>
    <row r="51" spans="1:4" ht="15.75">
      <c r="A51" s="58" t="s">
        <v>33</v>
      </c>
      <c r="B51" s="55">
        <v>2</v>
      </c>
      <c r="C51" s="55">
        <v>2000</v>
      </c>
      <c r="D51" s="56">
        <f t="shared" si="3"/>
        <v>4000</v>
      </c>
    </row>
    <row r="52" spans="1:4" ht="15.75">
      <c r="A52" s="58" t="s">
        <v>34</v>
      </c>
      <c r="B52" s="55">
        <v>2</v>
      </c>
      <c r="C52" s="55">
        <v>2000</v>
      </c>
      <c r="D52" s="56">
        <f t="shared" si="3"/>
        <v>4000</v>
      </c>
    </row>
    <row r="53" spans="1:4" ht="15.75">
      <c r="A53" s="58" t="s">
        <v>35</v>
      </c>
      <c r="B53" s="55">
        <v>2</v>
      </c>
      <c r="C53" s="55">
        <v>2000</v>
      </c>
      <c r="D53" s="56">
        <f t="shared" si="3"/>
        <v>4000</v>
      </c>
    </row>
    <row r="54" spans="1:4" ht="15.75">
      <c r="A54" s="58" t="s">
        <v>36</v>
      </c>
      <c r="B54" s="55">
        <v>3</v>
      </c>
      <c r="C54" s="55">
        <v>2000</v>
      </c>
      <c r="D54" s="56">
        <f t="shared" si="3"/>
        <v>6000</v>
      </c>
    </row>
    <row r="55" spans="1:4">
      <c r="A55" s="54" t="s">
        <v>37</v>
      </c>
      <c r="B55" s="55">
        <v>2</v>
      </c>
      <c r="C55" s="55">
        <v>2000</v>
      </c>
      <c r="D55" s="56">
        <f t="shared" si="3"/>
        <v>4000</v>
      </c>
    </row>
    <row r="56" spans="1:4">
      <c r="A56" s="54" t="s">
        <v>38</v>
      </c>
      <c r="B56" s="55">
        <v>1</v>
      </c>
      <c r="C56" s="55">
        <v>1500</v>
      </c>
      <c r="D56" s="56">
        <f t="shared" si="3"/>
        <v>1500</v>
      </c>
    </row>
    <row r="57" spans="1:4">
      <c r="A57" s="54" t="s">
        <v>13</v>
      </c>
      <c r="B57" s="55">
        <v>2</v>
      </c>
      <c r="C57" s="55">
        <v>2500</v>
      </c>
      <c r="D57" s="56">
        <f t="shared" si="3"/>
        <v>5000</v>
      </c>
    </row>
    <row r="58" spans="1:4">
      <c r="A58" s="54" t="s">
        <v>39</v>
      </c>
      <c r="B58" s="55">
        <v>3</v>
      </c>
      <c r="C58" s="55">
        <v>2000</v>
      </c>
      <c r="D58" s="56">
        <f t="shared" si="3"/>
        <v>6000</v>
      </c>
    </row>
    <row r="59" spans="1:4">
      <c r="A59" s="54" t="s">
        <v>40</v>
      </c>
      <c r="B59" s="55">
        <v>1</v>
      </c>
      <c r="C59" s="55">
        <v>4000</v>
      </c>
      <c r="D59" s="56">
        <f t="shared" si="3"/>
        <v>4000</v>
      </c>
    </row>
    <row r="60" spans="1:4" ht="26.25">
      <c r="A60" s="54" t="s">
        <v>41</v>
      </c>
      <c r="B60" s="55">
        <v>60</v>
      </c>
      <c r="C60" s="55">
        <v>200</v>
      </c>
      <c r="D60" s="56">
        <f t="shared" si="3"/>
        <v>12000</v>
      </c>
    </row>
    <row r="61" spans="1:4">
      <c r="A61" s="54" t="s">
        <v>42</v>
      </c>
      <c r="B61" s="55">
        <v>20</v>
      </c>
      <c r="C61" s="55">
        <v>400</v>
      </c>
      <c r="D61" s="56">
        <f>+C61*B61</f>
        <v>8000</v>
      </c>
    </row>
    <row r="62" spans="1:4">
      <c r="A62" s="51" t="s">
        <v>15</v>
      </c>
      <c r="B62" s="52"/>
      <c r="C62" s="52"/>
      <c r="D62" s="53">
        <f>SUM(D63:D64)</f>
        <v>65000</v>
      </c>
    </row>
    <row r="63" spans="1:4">
      <c r="A63" s="54" t="s">
        <v>16</v>
      </c>
      <c r="B63" s="55">
        <v>100</v>
      </c>
      <c r="C63" s="55">
        <v>500</v>
      </c>
      <c r="D63" s="56">
        <f>+C63*B63</f>
        <v>50000</v>
      </c>
    </row>
    <row r="64" spans="1:4">
      <c r="A64" s="54" t="s">
        <v>15</v>
      </c>
      <c r="B64" s="52"/>
      <c r="C64" s="52"/>
      <c r="D64" s="56">
        <v>15000</v>
      </c>
    </row>
    <row r="65" spans="1:4">
      <c r="A65" s="54"/>
      <c r="B65" s="52"/>
      <c r="C65" s="52"/>
      <c r="D65" s="57"/>
    </row>
    <row r="66" spans="1:4" ht="15.75" thickBot="1">
      <c r="A66" s="59" t="s">
        <v>17</v>
      </c>
      <c r="B66" s="60">
        <v>0.1</v>
      </c>
      <c r="C66" s="61"/>
      <c r="D66" s="62">
        <f>+(D62+D49+D41)*0.1</f>
        <v>78500</v>
      </c>
    </row>
    <row r="67" spans="1:4">
      <c r="A67" s="11"/>
      <c r="B67" s="7"/>
      <c r="C67" s="7"/>
      <c r="D67" s="12"/>
    </row>
    <row r="68" spans="1:4">
      <c r="A68" s="4"/>
      <c r="B68" s="3"/>
      <c r="C68" s="3"/>
      <c r="D68" s="5"/>
    </row>
    <row r="69" spans="1:4">
      <c r="A69" s="67" t="s">
        <v>43</v>
      </c>
      <c r="B69" s="68" t="s">
        <v>0</v>
      </c>
      <c r="C69" s="68" t="s">
        <v>1</v>
      </c>
      <c r="D69" s="69" t="s">
        <v>2</v>
      </c>
    </row>
    <row r="70" spans="1:4">
      <c r="A70" s="70"/>
      <c r="B70" s="46"/>
      <c r="C70" s="46"/>
      <c r="D70" s="71">
        <f>+D71+D73</f>
        <v>70000</v>
      </c>
    </row>
    <row r="71" spans="1:4">
      <c r="A71" s="66" t="s">
        <v>3</v>
      </c>
      <c r="B71" s="46"/>
      <c r="C71" s="46"/>
      <c r="D71" s="71">
        <f>SUM(D72)</f>
        <v>50000</v>
      </c>
    </row>
    <row r="72" spans="1:4">
      <c r="A72" s="70" t="s">
        <v>47</v>
      </c>
      <c r="B72" s="47">
        <v>5</v>
      </c>
      <c r="C72" s="47">
        <v>10000</v>
      </c>
      <c r="D72" s="72">
        <f>+C72*B72</f>
        <v>50000</v>
      </c>
    </row>
    <row r="73" spans="1:4">
      <c r="A73" s="66" t="s">
        <v>15</v>
      </c>
      <c r="B73" s="46"/>
      <c r="C73" s="46"/>
      <c r="D73" s="71">
        <f>SUM(D74:D75)</f>
        <v>20000</v>
      </c>
    </row>
    <row r="74" spans="1:4">
      <c r="A74" s="70" t="s">
        <v>24</v>
      </c>
      <c r="B74" s="46"/>
      <c r="C74" s="46"/>
      <c r="D74" s="72">
        <v>10000</v>
      </c>
    </row>
    <row r="75" spans="1:4" ht="15.75" thickBot="1">
      <c r="A75" s="73" t="s">
        <v>16</v>
      </c>
      <c r="B75" s="74">
        <v>20</v>
      </c>
      <c r="C75" s="74">
        <v>500</v>
      </c>
      <c r="D75" s="75">
        <f>+C75*B75</f>
        <v>10000</v>
      </c>
    </row>
    <row r="77" spans="1:4" ht="15" customHeight="1">
      <c r="A77" s="2" t="s">
        <v>18</v>
      </c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1" spans="1:4">
      <c r="A81" s="45" t="s">
        <v>46</v>
      </c>
      <c r="B81" s="45"/>
      <c r="C81" s="45"/>
      <c r="D81" s="45"/>
    </row>
    <row r="82" spans="1:4">
      <c r="A82" s="45"/>
      <c r="B82" s="45"/>
      <c r="C82" s="45"/>
      <c r="D82" s="45"/>
    </row>
    <row r="83" spans="1:4">
      <c r="A83" s="45"/>
      <c r="B83" s="45"/>
      <c r="C83" s="45"/>
      <c r="D83" s="45"/>
    </row>
  </sheetData>
  <mergeCells count="3">
    <mergeCell ref="A1:A2"/>
    <mergeCell ref="A77:D79"/>
    <mergeCell ref="A81:D8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U1</cp:lastModifiedBy>
  <dcterms:created xsi:type="dcterms:W3CDTF">2016-09-15T11:06:27Z</dcterms:created>
  <dcterms:modified xsi:type="dcterms:W3CDTF">2016-09-15T19:49:44Z</dcterms:modified>
</cp:coreProperties>
</file>