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7\"/>
    </mc:Choice>
  </mc:AlternateContent>
  <xr:revisionPtr revIDLastSave="0" documentId="8_{F239DC14-97CC-4507-8699-30B9C12F4A1F}" xr6:coauthVersionLast="44" xr6:coauthVersionMax="44" xr10:uidLastSave="{00000000-0000-0000-0000-000000000000}"/>
  <bookViews>
    <workbookView xWindow="-120" yWindow="-120" windowWidth="20730" windowHeight="11160" xr2:uid="{378E3AEC-E4CC-F04D-AD7B-548BB31C6C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36" i="1"/>
  <c r="E35" i="1"/>
  <c r="E34" i="1"/>
  <c r="E33" i="1"/>
  <c r="E32" i="1"/>
  <c r="E31" i="1"/>
  <c r="E30" i="1"/>
  <c r="E29" i="1"/>
  <c r="E28" i="1"/>
  <c r="E27" i="1"/>
  <c r="E26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37" i="1" l="1"/>
  <c r="E23" i="1"/>
  <c r="E38" i="1" s="1"/>
  <c r="E39" i="1" s="1"/>
</calcChain>
</file>

<file path=xl/sharedStrings.xml><?xml version="1.0" encoding="utf-8"?>
<sst xmlns="http://schemas.openxmlformats.org/spreadsheetml/2006/main" count="47" uniqueCount="40">
  <si>
    <t>Ремонтні роботи:</t>
  </si>
  <si>
    <t>Демонтажні роботи</t>
  </si>
  <si>
    <t>Грунтування</t>
  </si>
  <si>
    <t>Фініш</t>
  </si>
  <si>
    <t>Гіпсова штукатурка фінішу</t>
  </si>
  <si>
    <t>Фарбування стін</t>
  </si>
  <si>
    <t>Фарбування стелі</t>
  </si>
  <si>
    <t>Монтаж підлоги</t>
  </si>
  <si>
    <t>Обладнання:</t>
  </si>
  <si>
    <t>Тенісний стіл</t>
  </si>
  <si>
    <t>Канати для тренувань</t>
  </si>
  <si>
    <t xml:space="preserve">Бруси </t>
  </si>
  <si>
    <t>Найменування товару, матеріалу, послуги</t>
  </si>
  <si>
    <t>226м2</t>
  </si>
  <si>
    <t>Кількість</t>
  </si>
  <si>
    <t>Ціна за одиницю, грн</t>
  </si>
  <si>
    <t>Штукатурення стін</t>
  </si>
  <si>
    <t xml:space="preserve">Вивіз сміття </t>
  </si>
  <si>
    <t>120м2</t>
  </si>
  <si>
    <t>Демонтаж підлоги</t>
  </si>
  <si>
    <t>Спортивний інвентар</t>
  </si>
  <si>
    <t>Ворота для мініфутболу</t>
  </si>
  <si>
    <t>Скеледром соти</t>
  </si>
  <si>
    <t>Шведська стінка  з турніком</t>
  </si>
  <si>
    <t>Роликова дошка</t>
  </si>
  <si>
    <t>Піратська сітка</t>
  </si>
  <si>
    <t>Шведська стінка модуль похила</t>
  </si>
  <si>
    <t>Мат-трансформер</t>
  </si>
  <si>
    <t>Загальна вартість,грн</t>
  </si>
  <si>
    <t>Щит баскетбольний з кріпленням, кільцем та сіткою</t>
  </si>
  <si>
    <t>Мат гімнастичний</t>
  </si>
  <si>
    <t>Драбина координаційна</t>
  </si>
  <si>
    <t>Усього ремонтних робіт, грн:</t>
  </si>
  <si>
    <t>Усього обладнання, грн:</t>
  </si>
  <si>
    <t>РАЗОМ, грн</t>
  </si>
  <si>
    <t>Непередбачувані витрати 20%</t>
  </si>
  <si>
    <t>КОШТОРИС ПРОЕКТУ</t>
  </si>
  <si>
    <t>Степ-платформа</t>
  </si>
  <si>
    <t>200 мішків</t>
  </si>
  <si>
    <t>Заміна внутрішніх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</si>
</sst>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Fill="1" applyBorder="1"/>
    <xf numFmtId="0" fontId="7" fillId="0" borderId="8" xfId="0" applyFont="1" applyBorder="1"/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7647-5B37-0A4B-AD0B-097F98397D87}">
  <dimension ref="A2:Z79"/>
  <sheetViews>
    <sheetView tabSelected="1" topLeftCell="A36" workbookViewId="0">
      <selection activeCell="B34" sqref="B34"/>
    </sheetView>
  </sheetViews>
  <sheetFormatPr defaultColWidth="11" defaultRowHeight="15.75" x14ac:dyDescent="0.25"/>
  <cols>
    <col min="2" max="2" width="75.625" customWidth="1"/>
    <col min="3" max="3" width="13" customWidth="1"/>
    <col min="4" max="4" width="20.5" customWidth="1"/>
    <col min="5" max="5" width="22.875" customWidth="1"/>
  </cols>
  <sheetData>
    <row r="2" spans="1:26" ht="23.25" x14ac:dyDescent="0.35">
      <c r="B2" s="24" t="s">
        <v>36</v>
      </c>
    </row>
    <row r="4" spans="1:26" x14ac:dyDescent="0.25">
      <c r="A4" s="10"/>
      <c r="B4" s="13" t="s">
        <v>12</v>
      </c>
      <c r="C4" s="14" t="s">
        <v>14</v>
      </c>
      <c r="D4" s="14" t="s">
        <v>15</v>
      </c>
      <c r="E4" s="15" t="s">
        <v>28</v>
      </c>
    </row>
    <row r="5" spans="1:26" x14ac:dyDescent="0.25">
      <c r="A5" s="11"/>
      <c r="B5" s="8"/>
      <c r="C5" s="11"/>
      <c r="D5" s="11"/>
      <c r="E5" s="11"/>
      <c r="N5" s="1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</row>
    <row r="6" spans="1:26" x14ac:dyDescent="0.25">
      <c r="A6" s="7"/>
      <c r="B6" s="12" t="s">
        <v>8</v>
      </c>
      <c r="C6" s="9"/>
      <c r="D6" s="7"/>
      <c r="E6" s="7"/>
      <c r="N6" s="1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</row>
    <row r="7" spans="1:26" x14ac:dyDescent="0.25">
      <c r="A7" s="16"/>
      <c r="B7" s="7"/>
      <c r="C7" s="7"/>
      <c r="D7" s="7"/>
      <c r="E7" s="7"/>
      <c r="N7" s="1"/>
      <c r="O7" s="2"/>
      <c r="P7" s="2"/>
      <c r="Q7" s="2"/>
      <c r="R7" s="2"/>
      <c r="S7" s="2"/>
      <c r="T7" s="2"/>
      <c r="U7" s="1"/>
      <c r="V7" s="1"/>
      <c r="W7" s="1"/>
      <c r="X7" s="1"/>
      <c r="Y7" s="1"/>
    </row>
    <row r="8" spans="1:26" x14ac:dyDescent="0.25">
      <c r="A8" s="16">
        <v>1</v>
      </c>
      <c r="B8" s="7" t="s">
        <v>9</v>
      </c>
      <c r="C8" s="16">
        <v>2</v>
      </c>
      <c r="D8" s="21">
        <v>7500</v>
      </c>
      <c r="E8" s="21">
        <f t="shared" ref="E8:E21" si="0">D8*C8</f>
        <v>15000</v>
      </c>
      <c r="N8" s="1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</row>
    <row r="9" spans="1:26" x14ac:dyDescent="0.25">
      <c r="A9" s="16">
        <v>2</v>
      </c>
      <c r="B9" s="7" t="s">
        <v>10</v>
      </c>
      <c r="C9" s="16">
        <v>3</v>
      </c>
      <c r="D9" s="21">
        <v>3000</v>
      </c>
      <c r="E9" s="21">
        <f t="shared" si="0"/>
        <v>9000</v>
      </c>
      <c r="N9" s="1"/>
      <c r="O9" s="2"/>
      <c r="P9" s="2"/>
      <c r="Q9" s="2"/>
      <c r="R9" s="2"/>
      <c r="S9" s="2"/>
      <c r="T9" s="2"/>
      <c r="U9" s="1"/>
      <c r="V9" s="1"/>
      <c r="W9" s="1"/>
      <c r="X9" s="1"/>
      <c r="Y9" s="1"/>
    </row>
    <row r="10" spans="1:26" x14ac:dyDescent="0.25">
      <c r="A10" s="16">
        <v>3</v>
      </c>
      <c r="B10" s="7" t="s">
        <v>29</v>
      </c>
      <c r="C10" s="16">
        <v>2</v>
      </c>
      <c r="D10" s="21">
        <v>11780</v>
      </c>
      <c r="E10" s="21">
        <f t="shared" si="0"/>
        <v>23560</v>
      </c>
      <c r="N10" s="1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</row>
    <row r="11" spans="1:26" x14ac:dyDescent="0.25">
      <c r="A11" s="16">
        <v>4</v>
      </c>
      <c r="B11" s="7" t="s">
        <v>24</v>
      </c>
      <c r="C11" s="16">
        <v>2</v>
      </c>
      <c r="D11" s="21">
        <v>2700</v>
      </c>
      <c r="E11" s="21">
        <f t="shared" si="0"/>
        <v>5400</v>
      </c>
      <c r="N11" s="1"/>
      <c r="O11" s="2"/>
      <c r="P11" s="2"/>
      <c r="Q11" s="2"/>
      <c r="R11" s="2"/>
      <c r="S11" s="2"/>
      <c r="T11" s="2"/>
      <c r="U11" s="1"/>
      <c r="V11" s="1"/>
      <c r="W11" s="3"/>
      <c r="X11" s="1"/>
      <c r="Y11" s="1"/>
    </row>
    <row r="12" spans="1:26" x14ac:dyDescent="0.25">
      <c r="A12" s="16">
        <v>5</v>
      </c>
      <c r="B12" s="7" t="s">
        <v>21</v>
      </c>
      <c r="C12" s="16">
        <v>2</v>
      </c>
      <c r="D12" s="21">
        <v>5000</v>
      </c>
      <c r="E12" s="21">
        <f t="shared" si="0"/>
        <v>10000</v>
      </c>
      <c r="N12" s="1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1:26" x14ac:dyDescent="0.25">
      <c r="A13" s="16">
        <v>6</v>
      </c>
      <c r="B13" s="7" t="s">
        <v>25</v>
      </c>
      <c r="C13" s="16">
        <v>2</v>
      </c>
      <c r="D13" s="21">
        <v>2600</v>
      </c>
      <c r="E13" s="21">
        <f t="shared" si="0"/>
        <v>5200</v>
      </c>
      <c r="N13" s="1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</row>
    <row r="14" spans="1:26" x14ac:dyDescent="0.25">
      <c r="A14" s="16">
        <v>7</v>
      </c>
      <c r="B14" s="7" t="s">
        <v>23</v>
      </c>
      <c r="C14" s="16">
        <v>3</v>
      </c>
      <c r="D14" s="21">
        <v>6500</v>
      </c>
      <c r="E14" s="21">
        <f t="shared" si="0"/>
        <v>19500</v>
      </c>
      <c r="N14" s="1"/>
      <c r="O14" s="2"/>
      <c r="P14" s="2"/>
      <c r="Q14" s="2"/>
      <c r="R14" s="2"/>
      <c r="S14" s="2"/>
      <c r="T14" s="2"/>
      <c r="U14" s="2"/>
      <c r="V14" s="1"/>
      <c r="W14" s="1"/>
      <c r="X14" s="3">
        <v>2000</v>
      </c>
      <c r="Y14" s="1"/>
      <c r="Z14" s="1"/>
    </row>
    <row r="15" spans="1:26" x14ac:dyDescent="0.25">
      <c r="A15" s="16">
        <v>8</v>
      </c>
      <c r="B15" s="7" t="s">
        <v>26</v>
      </c>
      <c r="C15" s="16">
        <v>2</v>
      </c>
      <c r="D15" s="21">
        <v>5200</v>
      </c>
      <c r="E15" s="21">
        <f t="shared" si="0"/>
        <v>10400</v>
      </c>
      <c r="N15" s="1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1:26" x14ac:dyDescent="0.25">
      <c r="A16" s="16">
        <v>9</v>
      </c>
      <c r="B16" s="7" t="s">
        <v>22</v>
      </c>
      <c r="C16" s="16">
        <v>1</v>
      </c>
      <c r="D16" s="21">
        <v>26000</v>
      </c>
      <c r="E16" s="21">
        <f t="shared" si="0"/>
        <v>26000</v>
      </c>
      <c r="N16" s="1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</row>
    <row r="17" spans="1:26" x14ac:dyDescent="0.25">
      <c r="A17" s="16">
        <v>10</v>
      </c>
      <c r="B17" s="7" t="s">
        <v>27</v>
      </c>
      <c r="C17" s="16">
        <v>6</v>
      </c>
      <c r="D17" s="21">
        <v>2500</v>
      </c>
      <c r="E17" s="21">
        <f t="shared" si="0"/>
        <v>15000</v>
      </c>
      <c r="N17" s="1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</row>
    <row r="18" spans="1:26" x14ac:dyDescent="0.25">
      <c r="A18" s="16">
        <v>11</v>
      </c>
      <c r="B18" s="7" t="s">
        <v>11</v>
      </c>
      <c r="C18" s="16">
        <v>3</v>
      </c>
      <c r="D18" s="21">
        <v>5000</v>
      </c>
      <c r="E18" s="21">
        <f t="shared" si="0"/>
        <v>15000</v>
      </c>
      <c r="N18" s="1"/>
      <c r="O18" s="2"/>
      <c r="P18" s="2"/>
      <c r="Q18" s="2"/>
      <c r="R18" s="2"/>
      <c r="S18" s="2"/>
      <c r="T18" s="2"/>
      <c r="U18" s="2"/>
      <c r="V18" s="1"/>
      <c r="W18" s="1"/>
      <c r="X18" s="1">
        <v>400</v>
      </c>
      <c r="Y18" s="1"/>
      <c r="Z18" s="1"/>
    </row>
    <row r="19" spans="1:26" x14ac:dyDescent="0.25">
      <c r="A19" s="16">
        <v>12</v>
      </c>
      <c r="B19" s="7" t="s">
        <v>30</v>
      </c>
      <c r="C19" s="16">
        <v>4</v>
      </c>
      <c r="D19" s="21">
        <v>2950</v>
      </c>
      <c r="E19" s="21">
        <f t="shared" si="0"/>
        <v>11800</v>
      </c>
      <c r="N19" s="1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</row>
    <row r="20" spans="1:26" x14ac:dyDescent="0.25">
      <c r="A20" s="16">
        <v>13</v>
      </c>
      <c r="B20" s="7" t="s">
        <v>37</v>
      </c>
      <c r="C20" s="16">
        <v>10</v>
      </c>
      <c r="D20" s="21">
        <v>1200</v>
      </c>
      <c r="E20" s="21">
        <f t="shared" si="0"/>
        <v>12000</v>
      </c>
      <c r="N20" s="1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</row>
    <row r="21" spans="1:26" x14ac:dyDescent="0.25">
      <c r="A21" s="16">
        <v>14</v>
      </c>
      <c r="B21" s="7" t="s">
        <v>31</v>
      </c>
      <c r="C21" s="16">
        <v>2</v>
      </c>
      <c r="D21" s="21">
        <v>795</v>
      </c>
      <c r="E21" s="21">
        <f t="shared" si="0"/>
        <v>1590</v>
      </c>
      <c r="N21" s="1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</row>
    <row r="22" spans="1:26" x14ac:dyDescent="0.25">
      <c r="A22" s="16">
        <v>15</v>
      </c>
      <c r="B22" s="7" t="s">
        <v>20</v>
      </c>
      <c r="C22" s="16"/>
      <c r="D22" s="21"/>
      <c r="E22" s="21">
        <v>125000</v>
      </c>
      <c r="N22" s="1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3" spans="1:26" ht="30.95" customHeight="1" x14ac:dyDescent="0.25">
      <c r="A23" s="16"/>
      <c r="B23" s="12" t="s">
        <v>33</v>
      </c>
      <c r="C23" s="16"/>
      <c r="D23" s="21"/>
      <c r="E23" s="22">
        <f>SUM(E8:E22)</f>
        <v>304450</v>
      </c>
      <c r="N23" s="1"/>
      <c r="O23" s="2"/>
      <c r="P23" s="2"/>
      <c r="Q23" s="2"/>
      <c r="R23" s="1"/>
      <c r="S23" s="1"/>
      <c r="T23" s="1"/>
      <c r="U23" s="1"/>
      <c r="V23" s="1"/>
    </row>
    <row r="24" spans="1:26" x14ac:dyDescent="0.25">
      <c r="A24" s="7"/>
      <c r="B24" s="7"/>
      <c r="C24" s="16"/>
      <c r="D24" s="21"/>
      <c r="E24" s="21"/>
      <c r="N24" s="1"/>
      <c r="O24" s="2"/>
      <c r="P24" s="2"/>
      <c r="Q24" s="2"/>
      <c r="R24" s="1"/>
      <c r="S24" s="1"/>
      <c r="T24" s="1"/>
      <c r="U24" s="1"/>
      <c r="V24" s="1"/>
    </row>
    <row r="25" spans="1:26" x14ac:dyDescent="0.25">
      <c r="A25" s="7"/>
      <c r="B25" s="12" t="s">
        <v>0</v>
      </c>
      <c r="C25" s="16"/>
      <c r="D25" s="21"/>
      <c r="E25" s="21"/>
      <c r="N25" s="1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6" spans="1:26" x14ac:dyDescent="0.25">
      <c r="A26" s="16">
        <v>16</v>
      </c>
      <c r="B26" s="7" t="s">
        <v>1</v>
      </c>
      <c r="C26" s="16" t="s">
        <v>13</v>
      </c>
      <c r="D26" s="21">
        <v>15</v>
      </c>
      <c r="E26" s="21">
        <f t="shared" ref="E26:E31" si="1">D26*226</f>
        <v>3390</v>
      </c>
      <c r="N26" s="1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</row>
    <row r="27" spans="1:26" x14ac:dyDescent="0.25">
      <c r="A27" s="16">
        <v>17</v>
      </c>
      <c r="B27" s="7" t="s">
        <v>16</v>
      </c>
      <c r="C27" s="16" t="s">
        <v>13</v>
      </c>
      <c r="D27" s="21">
        <v>100</v>
      </c>
      <c r="E27" s="21">
        <f t="shared" si="1"/>
        <v>22600</v>
      </c>
      <c r="N27" s="1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8" spans="1:26" x14ac:dyDescent="0.25">
      <c r="A28" s="16">
        <v>18</v>
      </c>
      <c r="B28" s="7" t="s">
        <v>2</v>
      </c>
      <c r="C28" s="16" t="s">
        <v>13</v>
      </c>
      <c r="D28" s="21">
        <v>15</v>
      </c>
      <c r="E28" s="21">
        <f t="shared" si="1"/>
        <v>3390</v>
      </c>
      <c r="N28" s="1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</row>
    <row r="29" spans="1:26" x14ac:dyDescent="0.25">
      <c r="A29" s="16">
        <v>19</v>
      </c>
      <c r="B29" s="7" t="s">
        <v>3</v>
      </c>
      <c r="C29" s="16" t="s">
        <v>13</v>
      </c>
      <c r="D29" s="21">
        <v>70</v>
      </c>
      <c r="E29" s="21">
        <f t="shared" si="1"/>
        <v>15820</v>
      </c>
      <c r="N29" s="1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</row>
    <row r="30" spans="1:26" x14ac:dyDescent="0.25">
      <c r="A30" s="16">
        <v>20</v>
      </c>
      <c r="B30" s="7" t="s">
        <v>4</v>
      </c>
      <c r="C30" s="16" t="s">
        <v>13</v>
      </c>
      <c r="D30" s="21">
        <v>60</v>
      </c>
      <c r="E30" s="21">
        <f t="shared" si="1"/>
        <v>13560</v>
      </c>
      <c r="N30" s="1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</row>
    <row r="31" spans="1:26" x14ac:dyDescent="0.25">
      <c r="A31" s="16">
        <v>21</v>
      </c>
      <c r="B31" s="7" t="s">
        <v>5</v>
      </c>
      <c r="C31" s="16" t="s">
        <v>13</v>
      </c>
      <c r="D31" s="21">
        <v>100</v>
      </c>
      <c r="E31" s="21">
        <f t="shared" si="1"/>
        <v>22600</v>
      </c>
      <c r="N31" s="1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</row>
    <row r="32" spans="1:26" x14ac:dyDescent="0.25">
      <c r="A32" s="16">
        <v>22</v>
      </c>
      <c r="B32" s="7" t="s">
        <v>17</v>
      </c>
      <c r="C32" s="16" t="s">
        <v>38</v>
      </c>
      <c r="D32" s="21">
        <v>20</v>
      </c>
      <c r="E32" s="21">
        <f>D32*200</f>
        <v>4000</v>
      </c>
      <c r="N32" s="1"/>
      <c r="O32" s="2"/>
      <c r="P32" s="2"/>
      <c r="Q32" s="2"/>
      <c r="R32" s="2"/>
      <c r="S32" s="2"/>
      <c r="T32" s="2"/>
      <c r="U32" s="2"/>
      <c r="V32" s="1"/>
      <c r="W32" s="1"/>
      <c r="X32" s="1">
        <v>550</v>
      </c>
      <c r="Y32" s="1"/>
      <c r="Z32" s="1"/>
    </row>
    <row r="33" spans="1:26" x14ac:dyDescent="0.25">
      <c r="A33" s="16">
        <v>23</v>
      </c>
      <c r="B33" s="7" t="s">
        <v>39</v>
      </c>
      <c r="C33" s="16">
        <v>4</v>
      </c>
      <c r="D33" s="21">
        <v>8000</v>
      </c>
      <c r="E33" s="21">
        <f>D33*C33</f>
        <v>32000</v>
      </c>
      <c r="N33" s="1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</row>
    <row r="34" spans="1:26" x14ac:dyDescent="0.25">
      <c r="A34" s="16">
        <v>24</v>
      </c>
      <c r="B34" s="7" t="s">
        <v>6</v>
      </c>
      <c r="C34" s="16" t="s">
        <v>18</v>
      </c>
      <c r="D34" s="21">
        <v>100</v>
      </c>
      <c r="E34" s="21">
        <f>D34*120</f>
        <v>12000</v>
      </c>
      <c r="N34" s="1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</row>
    <row r="35" spans="1:26" x14ac:dyDescent="0.25">
      <c r="A35" s="16">
        <v>25</v>
      </c>
      <c r="B35" s="7" t="s">
        <v>19</v>
      </c>
      <c r="C35" s="16" t="s">
        <v>18</v>
      </c>
      <c r="D35" s="21">
        <v>20</v>
      </c>
      <c r="E35" s="21">
        <f>D35*120</f>
        <v>2400</v>
      </c>
      <c r="N35" s="1"/>
      <c r="O35" s="2"/>
      <c r="P35" s="2"/>
      <c r="Q35" s="2"/>
      <c r="R35" s="2"/>
      <c r="S35" s="2"/>
      <c r="T35" s="2"/>
      <c r="U35" s="2"/>
      <c r="V35" s="1"/>
      <c r="W35" s="1"/>
      <c r="X35" s="3">
        <v>5000</v>
      </c>
      <c r="Y35" s="1"/>
      <c r="Z35" s="1"/>
    </row>
    <row r="36" spans="1:26" x14ac:dyDescent="0.25">
      <c r="A36" s="25">
        <v>26</v>
      </c>
      <c r="B36" s="10" t="s">
        <v>7</v>
      </c>
      <c r="C36" s="16" t="s">
        <v>18</v>
      </c>
      <c r="D36" s="21">
        <v>300</v>
      </c>
      <c r="E36" s="21">
        <f>D36*120</f>
        <v>36000</v>
      </c>
      <c r="N36" s="1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</row>
    <row r="37" spans="1:26" ht="36.950000000000003" customHeight="1" x14ac:dyDescent="0.3">
      <c r="A37" s="7"/>
      <c r="B37" s="19" t="s">
        <v>32</v>
      </c>
      <c r="C37" s="16"/>
      <c r="D37" s="16"/>
      <c r="E37" s="23">
        <f>SUM(E26:E36)</f>
        <v>167760</v>
      </c>
      <c r="G37" s="26"/>
      <c r="N37" s="1"/>
      <c r="O37" s="2"/>
      <c r="P37" s="2"/>
      <c r="Q37" s="2"/>
      <c r="R37" s="2"/>
      <c r="S37" s="1"/>
      <c r="T37" s="1"/>
      <c r="U37" s="3"/>
      <c r="V37" s="1"/>
      <c r="W37" s="1"/>
    </row>
    <row r="38" spans="1:26" ht="27" customHeight="1" x14ac:dyDescent="0.3">
      <c r="A38" s="7"/>
      <c r="B38" s="20" t="s">
        <v>35</v>
      </c>
      <c r="C38" s="16"/>
      <c r="D38" s="16"/>
      <c r="E38" s="23">
        <f>(E23+E37)*20%</f>
        <v>94442</v>
      </c>
      <c r="N38" s="1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</row>
    <row r="39" spans="1:26" ht="33.950000000000003" customHeight="1" x14ac:dyDescent="0.3">
      <c r="A39" s="8"/>
      <c r="B39" s="19" t="s">
        <v>34</v>
      </c>
      <c r="C39" s="17"/>
      <c r="D39" s="18"/>
      <c r="E39" s="23">
        <f>E38+E37+E23</f>
        <v>566652</v>
      </c>
      <c r="N39" s="1"/>
      <c r="O39" s="2"/>
      <c r="P39" s="2"/>
      <c r="Q39" s="2"/>
      <c r="R39" s="2"/>
      <c r="S39" s="2"/>
      <c r="T39" s="1"/>
      <c r="U39" s="1"/>
      <c r="V39" s="3"/>
      <c r="W39" s="1"/>
      <c r="X39" s="1"/>
    </row>
    <row r="40" spans="1:26" x14ac:dyDescent="0.25">
      <c r="N40" s="1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</row>
    <row r="41" spans="1:26" ht="25.5" x14ac:dyDescent="0.35"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</row>
    <row r="42" spans="1:26" ht="25.5" x14ac:dyDescent="0.35"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</row>
    <row r="43" spans="1:26" ht="25.5" x14ac:dyDescent="0.35"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</row>
    <row r="44" spans="1:26" x14ac:dyDescent="0.25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4:26" x14ac:dyDescent="0.2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4:26" x14ac:dyDescent="0.25"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4:26" x14ac:dyDescent="0.25"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4:26" x14ac:dyDescent="0.25"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4:26" x14ac:dyDescent="0.25"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4:26" x14ac:dyDescent="0.25"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4:26" x14ac:dyDescent="0.25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4:26" x14ac:dyDescent="0.25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4:26" x14ac:dyDescent="0.25"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4:26" x14ac:dyDescent="0.25"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4:26" x14ac:dyDescent="0.25"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4:26" x14ac:dyDescent="0.25"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4:26" x14ac:dyDescent="0.25"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4:26" x14ac:dyDescent="0.25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4:26" x14ac:dyDescent="0.25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4:26" x14ac:dyDescent="0.25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4:26" x14ac:dyDescent="0.25"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4:26" x14ac:dyDescent="0.25"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4:26" x14ac:dyDescent="0.25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4:26" x14ac:dyDescent="0.25"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4:26" x14ac:dyDescent="0.25"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4:26" x14ac:dyDescent="0.25"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4:26" x14ac:dyDescent="0.25"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4:26" x14ac:dyDescent="0.25"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4:26" x14ac:dyDescent="0.25"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4:26" x14ac:dyDescent="0.25"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4:26" x14ac:dyDescent="0.25"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4:26" x14ac:dyDescent="0.25"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4:26" x14ac:dyDescent="0.25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4:26" x14ac:dyDescent="0.25"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4:26" x14ac:dyDescent="0.25"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2021-09-16T09:11:40Z</dcterms:created>
  <dcterms:modified xsi:type="dcterms:W3CDTF">2021-09-16T11:41:47Z</dcterms:modified>
</cp:coreProperties>
</file>