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500"/>
  </bookViews>
  <sheets>
    <sheet name="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20" i="2" l="1"/>
  <c r="F18" i="2"/>
  <c r="F17" i="2"/>
  <c r="F16" i="2"/>
  <c r="F15" i="2"/>
  <c r="E12" i="2"/>
  <c r="F12" i="2" s="1"/>
  <c r="E11" i="2"/>
  <c r="F11" i="2" s="1"/>
  <c r="E10" i="2"/>
  <c r="F10" i="2" s="1"/>
  <c r="F9" i="2"/>
  <c r="F8" i="2"/>
  <c r="F7" i="2"/>
  <c r="F6" i="2"/>
  <c r="F19" i="2" l="1"/>
  <c r="F21" i="2" s="1"/>
</calcChain>
</file>

<file path=xl/sharedStrings.xml><?xml version="1.0" encoding="utf-8"?>
<sst xmlns="http://schemas.openxmlformats.org/spreadsheetml/2006/main" count="37" uniqueCount="29">
  <si>
    <t>Загальна сума кошторису</t>
  </si>
  <si>
    <t>Стійки універсальні для бадмінтону та волейболу</t>
  </si>
  <si>
    <t>Шнур зварювальний</t>
  </si>
  <si>
    <t>Клей UZIN KE 418 18 кг.</t>
  </si>
  <si>
    <t>Грунтовка UZIN PE 360 10 кг.</t>
  </si>
  <si>
    <t>Одиниці виміру</t>
  </si>
  <si>
    <t>м²</t>
  </si>
  <si>
    <t>м. пог.</t>
  </si>
  <si>
    <t>шт.</t>
  </si>
  <si>
    <t>К-сть</t>
  </si>
  <si>
    <t>Ціна за од., грн. з ПДВ</t>
  </si>
  <si>
    <t>шт</t>
  </si>
  <si>
    <t>Інтерактивна панель INTBOARD TE-TL 65 OPS 65/3 - Core i5 - 8Gb - SSD 256Gb</t>
  </si>
  <si>
    <t>Комплект меблів для шкільної їдальні (стіл, 4 стільця)</t>
  </si>
  <si>
    <t>Шліфування основи підлоги спортзалу</t>
  </si>
  <si>
    <t>Грунтування основи підлоги спортзалу</t>
  </si>
  <si>
    <t>Вкладання покриття підлоги спортзалу</t>
  </si>
  <si>
    <t>Спортивний лінолеум Omnisports V65 на підлогу спортзалу</t>
  </si>
  <si>
    <t>Непередбачувані витрати, 15%</t>
  </si>
  <si>
    <t>Модернізація школи №36 для навчання та активного дозвілля школярів по вул. Володимира Великого 55б</t>
  </si>
  <si>
    <t>Кошторис на проект Громадського бюджету:</t>
  </si>
  <si>
    <t>№ п/п</t>
  </si>
  <si>
    <t>Всього</t>
  </si>
  <si>
    <t>Шведська стінка для спортзалу, 3000 мм</t>
  </si>
  <si>
    <t>Баскетбольний щит для спортзалу, 1000х800 мм</t>
  </si>
  <si>
    <t>Обладнання</t>
  </si>
  <si>
    <t>Матеріали, роботи</t>
  </si>
  <si>
    <t>Назва  матеріалів, робіт, обладнання</t>
  </si>
  <si>
    <t>Сума в грн.      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</si>
</sst>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="80" zoomScaleNormal="80" workbookViewId="0">
      <selection activeCell="G14" sqref="G14"/>
    </sheetView>
  </sheetViews>
  <sheetFormatPr defaultRowHeight="14.4" x14ac:dyDescent="0.55000000000000004"/>
  <cols>
    <col min="1" max="1" width="4.62890625" customWidth="1"/>
    <col min="2" max="2" width="38.26171875" customWidth="1"/>
    <col min="4" max="4" width="5.3125" bestFit="1" customWidth="1"/>
    <col min="5" max="6" width="12.578125" customWidth="1"/>
    <col min="7" max="7" width="11.68359375" bestFit="1" customWidth="1"/>
  </cols>
  <sheetData>
    <row r="1" spans="1:7" ht="15.6" x14ac:dyDescent="0.55000000000000004">
      <c r="B1" s="24" t="s">
        <v>20</v>
      </c>
      <c r="C1" s="24"/>
      <c r="D1" s="24"/>
      <c r="E1" s="24"/>
      <c r="F1" s="24"/>
    </row>
    <row r="2" spans="1:7" ht="35.1" customHeight="1" x14ac:dyDescent="0.55000000000000004">
      <c r="B2" s="24" t="s">
        <v>19</v>
      </c>
      <c r="C2" s="24"/>
      <c r="D2" s="24"/>
      <c r="E2" s="24"/>
      <c r="F2" s="24"/>
    </row>
    <row r="3" spans="1:7" ht="15.6" x14ac:dyDescent="0.6">
      <c r="B3" s="21"/>
      <c r="C3" s="21"/>
      <c r="D3" s="21"/>
      <c r="E3" s="22"/>
      <c r="F3" s="22"/>
    </row>
    <row r="4" spans="1:7" ht="31.2" x14ac:dyDescent="0.55000000000000004">
      <c r="A4" s="7" t="s">
        <v>21</v>
      </c>
      <c r="B4" s="7" t="s">
        <v>27</v>
      </c>
      <c r="C4" s="7" t="s">
        <v>5</v>
      </c>
      <c r="D4" s="7" t="s">
        <v>9</v>
      </c>
      <c r="E4" s="7" t="s">
        <v>10</v>
      </c>
      <c r="F4" s="7" t="s">
        <v>28</v>
      </c>
    </row>
    <row r="5" spans="1:7" ht="15.6" x14ac:dyDescent="0.55000000000000004">
      <c r="A5" s="7"/>
      <c r="B5" s="23" t="s">
        <v>26</v>
      </c>
      <c r="C5" s="7"/>
      <c r="D5" s="7"/>
      <c r="E5" s="7"/>
      <c r="F5" s="7"/>
    </row>
    <row r="6" spans="1:7" ht="31.2" x14ac:dyDescent="0.55000000000000004">
      <c r="A6" s="4">
        <v>1</v>
      </c>
      <c r="B6" s="6" t="s">
        <v>17</v>
      </c>
      <c r="C6" s="4" t="s">
        <v>6</v>
      </c>
      <c r="D6" s="4">
        <v>277</v>
      </c>
      <c r="E6" s="9">
        <v>545</v>
      </c>
      <c r="F6" s="9">
        <f t="shared" ref="F6:F16" si="0">D6*E6</f>
        <v>150965</v>
      </c>
    </row>
    <row r="7" spans="1:7" ht="15.6" x14ac:dyDescent="0.55000000000000004">
      <c r="A7" s="4">
        <v>2</v>
      </c>
      <c r="B7" s="6" t="s">
        <v>2</v>
      </c>
      <c r="C7" s="4" t="s">
        <v>7</v>
      </c>
      <c r="D7" s="4">
        <v>150</v>
      </c>
      <c r="E7" s="9">
        <v>21</v>
      </c>
      <c r="F7" s="9">
        <f t="shared" si="0"/>
        <v>3150</v>
      </c>
    </row>
    <row r="8" spans="1:7" ht="15.6" x14ac:dyDescent="0.55000000000000004">
      <c r="A8" s="4">
        <v>3</v>
      </c>
      <c r="B8" s="6" t="s">
        <v>3</v>
      </c>
      <c r="C8" s="4" t="s">
        <v>8</v>
      </c>
      <c r="D8" s="4">
        <v>5</v>
      </c>
      <c r="E8" s="9">
        <v>2415</v>
      </c>
      <c r="F8" s="9">
        <f t="shared" si="0"/>
        <v>12075</v>
      </c>
    </row>
    <row r="9" spans="1:7" ht="15.6" x14ac:dyDescent="0.55000000000000004">
      <c r="A9" s="4">
        <v>4</v>
      </c>
      <c r="B9" s="6" t="s">
        <v>4</v>
      </c>
      <c r="C9" s="4" t="s">
        <v>8</v>
      </c>
      <c r="D9" s="4">
        <v>1</v>
      </c>
      <c r="E9" s="9">
        <v>3495</v>
      </c>
      <c r="F9" s="9">
        <f t="shared" si="0"/>
        <v>3495</v>
      </c>
    </row>
    <row r="10" spans="1:7" ht="15.6" x14ac:dyDescent="0.55000000000000004">
      <c r="A10" s="4">
        <v>5</v>
      </c>
      <c r="B10" s="6" t="s">
        <v>14</v>
      </c>
      <c r="C10" s="4" t="s">
        <v>6</v>
      </c>
      <c r="D10" s="4">
        <v>277</v>
      </c>
      <c r="E10" s="9">
        <f>20*1.2</f>
        <v>24</v>
      </c>
      <c r="F10" s="9">
        <f t="shared" si="0"/>
        <v>6648</v>
      </c>
    </row>
    <row r="11" spans="1:7" ht="15.6" x14ac:dyDescent="0.55000000000000004">
      <c r="A11" s="4">
        <v>6</v>
      </c>
      <c r="B11" s="6" t="s">
        <v>15</v>
      </c>
      <c r="C11" s="4" t="s">
        <v>6</v>
      </c>
      <c r="D11" s="4">
        <v>277</v>
      </c>
      <c r="E11" s="9">
        <f>15*1.2</f>
        <v>18</v>
      </c>
      <c r="F11" s="9">
        <f t="shared" si="0"/>
        <v>4986</v>
      </c>
    </row>
    <row r="12" spans="1:7" ht="15.6" x14ac:dyDescent="0.55000000000000004">
      <c r="A12" s="13">
        <v>7</v>
      </c>
      <c r="B12" s="12" t="s">
        <v>16</v>
      </c>
      <c r="C12" s="13" t="s">
        <v>6</v>
      </c>
      <c r="D12" s="13">
        <v>277</v>
      </c>
      <c r="E12" s="14">
        <f>60*1.2</f>
        <v>72</v>
      </c>
      <c r="F12" s="14">
        <f t="shared" si="0"/>
        <v>19944</v>
      </c>
      <c r="G12" s="8"/>
    </row>
    <row r="13" spans="1:7" ht="15.6" x14ac:dyDescent="0.55000000000000004">
      <c r="A13" s="13"/>
      <c r="B13" s="23" t="s">
        <v>25</v>
      </c>
      <c r="C13" s="13"/>
      <c r="D13" s="13"/>
      <c r="E13" s="14"/>
      <c r="F13" s="14"/>
      <c r="G13" s="8"/>
    </row>
    <row r="14" spans="1:7" ht="15.6" x14ac:dyDescent="0.6">
      <c r="A14" s="13">
        <v>8</v>
      </c>
      <c r="B14" s="15" t="s">
        <v>23</v>
      </c>
      <c r="C14" s="13" t="s">
        <v>8</v>
      </c>
      <c r="D14" s="16">
        <v>7</v>
      </c>
      <c r="E14" s="17">
        <v>7400</v>
      </c>
      <c r="F14" s="14">
        <f t="shared" si="0"/>
        <v>51800</v>
      </c>
    </row>
    <row r="15" spans="1:7" ht="31.2" x14ac:dyDescent="0.6">
      <c r="A15" s="13">
        <v>9</v>
      </c>
      <c r="B15" s="15" t="s">
        <v>24</v>
      </c>
      <c r="C15" s="13" t="s">
        <v>8</v>
      </c>
      <c r="D15" s="16">
        <v>2</v>
      </c>
      <c r="E15" s="17">
        <v>10700</v>
      </c>
      <c r="F15" s="14">
        <f t="shared" si="0"/>
        <v>21400</v>
      </c>
    </row>
    <row r="16" spans="1:7" ht="31.2" x14ac:dyDescent="0.6">
      <c r="A16" s="13">
        <v>10</v>
      </c>
      <c r="B16" s="15" t="s">
        <v>1</v>
      </c>
      <c r="C16" s="13" t="s">
        <v>8</v>
      </c>
      <c r="D16" s="16">
        <v>1</v>
      </c>
      <c r="E16" s="17">
        <v>11100</v>
      </c>
      <c r="F16" s="14">
        <f t="shared" si="0"/>
        <v>11100</v>
      </c>
    </row>
    <row r="17" spans="1:6" ht="31.2" x14ac:dyDescent="0.55000000000000004">
      <c r="A17" s="19">
        <v>11</v>
      </c>
      <c r="B17" s="18" t="s">
        <v>13</v>
      </c>
      <c r="C17" s="19" t="s">
        <v>11</v>
      </c>
      <c r="D17" s="19">
        <v>30</v>
      </c>
      <c r="E17" s="17">
        <v>2980</v>
      </c>
      <c r="F17" s="14">
        <f>D17*E17</f>
        <v>89400</v>
      </c>
    </row>
    <row r="18" spans="1:6" ht="31.2" x14ac:dyDescent="0.6">
      <c r="A18" s="4">
        <v>12</v>
      </c>
      <c r="B18" s="2" t="s">
        <v>12</v>
      </c>
      <c r="C18" s="4" t="s">
        <v>8</v>
      </c>
      <c r="D18" s="3">
        <v>1</v>
      </c>
      <c r="E18" s="10">
        <v>135036</v>
      </c>
      <c r="F18" s="9">
        <f t="shared" ref="F18" si="1">D18*E18</f>
        <v>135036</v>
      </c>
    </row>
    <row r="19" spans="1:6" ht="15.6" x14ac:dyDescent="0.6">
      <c r="A19" s="4"/>
      <c r="B19" s="1" t="s">
        <v>22</v>
      </c>
      <c r="C19" s="5"/>
      <c r="D19" s="5"/>
      <c r="E19" s="11"/>
      <c r="F19" s="20">
        <f>SUM(F6:F18)</f>
        <v>509999</v>
      </c>
    </row>
    <row r="20" spans="1:6" ht="15.6" x14ac:dyDescent="0.6">
      <c r="A20" s="5"/>
      <c r="B20" s="1" t="s">
        <v>18</v>
      </c>
      <c r="C20" s="5"/>
      <c r="D20" s="5"/>
      <c r="E20" s="11"/>
      <c r="F20" s="20">
        <f>600000*15%</f>
        <v>90000</v>
      </c>
    </row>
    <row r="21" spans="1:6" ht="15.6" x14ac:dyDescent="0.6">
      <c r="A21" s="5"/>
      <c r="B21" s="1" t="s">
        <v>0</v>
      </c>
      <c r="C21" s="5"/>
      <c r="D21" s="5"/>
      <c r="E21" s="11"/>
      <c r="F21" s="20">
        <f>F19+F20</f>
        <v>599999</v>
      </c>
    </row>
  </sheetData>
  <mergeCells count="2">
    <mergeCell ref="B2:F2"/>
    <mergeCell ref="B1:F1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2021-09-15T05:49:16Z</dcterms:modified>
</cp:coreProperties>
</file>