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Andriy\Desktop\громадський проект\"/>
    </mc:Choice>
  </mc:AlternateContent>
  <xr:revisionPtr revIDLastSave="0" documentId="13_ncr:1_{26F4AD06-AF3F-46EB-9175-B1374F312A3D}" xr6:coauthVersionLast="47" xr6:coauthVersionMax="47" xr10:uidLastSave="{00000000-0000-0000-0000-000000000000}"/>
  <bookViews>
    <workbookView xWindow="-120" yWindow="-120" windowWidth="20640" windowHeight="11160" activeTab="1" xr2:uid="{00000000-000D-0000-FFFF-FFFF00000000}"/>
  </bookViews>
  <sheets>
    <sheet name="локація" sheetId="3" r:id="rId1"/>
    <sheet name="Узагальнений кошторис" sheetId="1" r:id="rId2"/>
    <sheet name="Кошторис відпочинкова зона" sheetId="5" r:id="rId3"/>
    <sheet name="Кошторис Освітлення" sheetId="4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4" l="1"/>
  <c r="E9" i="1" l="1"/>
  <c r="F4" i="5"/>
  <c r="F5" i="5" s="1"/>
  <c r="F3" i="5"/>
  <c r="F4" i="4"/>
  <c r="F5" i="4"/>
  <c r="F6" i="4"/>
  <c r="F7" i="4"/>
  <c r="F3" i="4"/>
  <c r="F9" i="4" l="1"/>
  <c r="D18" i="1" s="1"/>
  <c r="E18" i="1" s="1"/>
  <c r="E20" i="1" s="1"/>
  <c r="E22" i="1" s="1"/>
  <c r="F6" i="5"/>
  <c r="D19" i="1" s="1"/>
  <c r="E19" i="1" s="1"/>
</calcChain>
</file>

<file path=xl/sharedStrings.xml><?xml version="1.0" encoding="utf-8"?>
<sst xmlns="http://schemas.openxmlformats.org/spreadsheetml/2006/main" count="77" uniqueCount="60">
  <si>
    <t>№ 
п/п</t>
  </si>
  <si>
    <t>Всього:</t>
  </si>
  <si>
    <t>Непередбачені 
витрати:</t>
  </si>
  <si>
    <t>Ціна за одиницю, грн</t>
  </si>
  <si>
    <t>Необхідна 
кількість</t>
  </si>
  <si>
    <t>Ціна за одиницю, грн.</t>
  </si>
  <si>
    <t>Запропоноване автором проекту</t>
  </si>
  <si>
    <t>Пропозиція експертної групи</t>
  </si>
  <si>
    <t>Вартість, грн.</t>
  </si>
  <si>
    <t>Вид матеріалу / послуги</t>
  </si>
  <si>
    <t>м</t>
  </si>
  <si>
    <t>Освітлення (вуличне)</t>
  </si>
  <si>
    <t>Найменування робіт і витрат</t>
  </si>
  <si>
    <t>Одиниця виміру</t>
  </si>
  <si>
    <t>шт</t>
  </si>
  <si>
    <t>Кількість</t>
  </si>
  <si>
    <t>Ціна</t>
  </si>
  <si>
    <t>Вартість</t>
  </si>
  <si>
    <t>№</t>
  </si>
  <si>
    <t xml:space="preserve"> Опора вуличного освітлення сталева оцинкована багатогранна 9м</t>
  </si>
  <si>
    <t>Світлодіодний світильник вуличний LED 100 Вт</t>
  </si>
  <si>
    <t xml:space="preserve"> Анкерне підстава для встановлення опор освітлення</t>
  </si>
  <si>
    <t>Кронштейн для опор вуличного освітлення 1,0 м</t>
  </si>
  <si>
    <t>Кабель СИП-5 2х10</t>
  </si>
  <si>
    <t>Сума разом</t>
  </si>
  <si>
    <t>Будівельно-Монтажні роботи та витратні матеріали</t>
  </si>
  <si>
    <t>https://vse-e.com/provod-sip-5-210</t>
  </si>
  <si>
    <t>Примітка</t>
  </si>
  <si>
    <t xml:space="preserve">https://prom.ua/ua/p1139519752-kronshtejny-ogolovniki-rozhkovyj.html?
</t>
  </si>
  <si>
    <t xml:space="preserve">https://prom.ua/ua/p1139512760-ankernoe-osnovanie-dlya.html?
</t>
  </si>
  <si>
    <t xml:space="preserve">https://prom.ua/ua/p1181694805-svetodiodnyj-ulichnyj-led.html?
</t>
  </si>
  <si>
    <t xml:space="preserve">https://prom.ua/ua/p1134643116-opora-ulichnogo-osvescheniya.html?
</t>
  </si>
  <si>
    <t>https://agorabud.com.ua/ua/p232464014-stroitelstvo-basketbolnoj-ploschadki.html</t>
  </si>
  <si>
    <t>Відпочинкова зона</t>
  </si>
  <si>
    <t>Лавка зі спинкою</t>
  </si>
  <si>
    <t>Урна</t>
  </si>
  <si>
    <t>Пісочниця"Сонечко" Розміри 3000х1750х300 мм</t>
  </si>
  <si>
    <t xml:space="preserve">Гумове покриття для майданчика </t>
  </si>
  <si>
    <t>Облаштування покриття  майданчика (пісок, гравій, відсів), демонтаж старого та монтаж нового обладнання</t>
  </si>
  <si>
    <t>Виготовлення проектно-кошторисної документації</t>
  </si>
  <si>
    <t>Спортивний комплекс  площадка (покриття) 14*20</t>
  </si>
  <si>
    <t>https://maydanchik-sells.com.ua/sportivne-obladnannya</t>
  </si>
  <si>
    <t>C-76 Спортивний комплекс. </t>
  </si>
  <si>
    <t>http://babysmile.top/uk/otdyx-i-sport/trenazhery/ulichnye/ulichnyj-trenazher-dlja-myshts-ruk-i-nog.html</t>
  </si>
  <si>
    <t>Ворота для міні футболу і гандболу з баскетбольним щитом PlayGame, код: SS00409-LD</t>
  </si>
  <si>
    <t>https://maydanchik-sells.com.ua/sportivne-obladnannya/c74-or-stijka-volejbolna</t>
  </si>
  <si>
    <t>Тренажер спортивний вуличний ОРБІТРЕК  108 SG</t>
  </si>
  <si>
    <t>https://bru-star.com/ulichnye-trenazhery-gimnasticheskie-kompleksy/trenazhery-dlya-ulitsy-standart/ulichnyj-trenazher-orbitrek-sg-108</t>
  </si>
  <si>
    <t>https://maydanchik-sells.com.ua/sportivne-obladnannya/c68-or-stil-tenisnij</t>
  </si>
  <si>
    <t>https://maydanchik-sells.com.ua/sportivne-obladnannya/c79-or-labirint?limit=100</t>
  </si>
  <si>
    <t>https://bayda-shop.com.ua/ua/p1389966508-pesochnitsa-bozhya-korovka.html</t>
  </si>
  <si>
    <t>Баскетбольна сітка шкільна одинарна SG-412</t>
  </si>
  <si>
    <t>https://sportmarket.ua/uk/vorota-dlya-futbolu-z-basketbolnim-shitom-playgame-2500h1700-mm-kod-ss00359-ld?gclid=EAIaIQobChMIsPiWqKL-8gIVjp-yCh1-_wfzEAQYBCABEgLpTfD_BwE</t>
  </si>
  <si>
    <t>https://sport-sistem.com.ua/ua/p513136970-detskaya-ploschadka-gorki.html</t>
  </si>
  <si>
    <t>Загалом:</t>
  </si>
  <si>
    <t>Дитячий майданчик + 2 гірки дворівнева "ОЛЕНА" для вулиці</t>
  </si>
  <si>
    <t>C68 | Стіл тенісний</t>
  </si>
  <si>
    <t>C74 | Стійка волейбольна</t>
  </si>
  <si>
    <t>C79 | Лабіринт</t>
  </si>
  <si>
    <t>Вуличний тренажер для дітей з інвалідністю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</si>
</sst>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252525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0" fontId="3" fillId="3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4" fillId="0" borderId="0" xfId="0" applyFont="1"/>
    <xf numFmtId="0" fontId="2" fillId="3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/>
    <xf numFmtId="0" fontId="6" fillId="0" borderId="0" xfId="0" applyFont="1"/>
    <xf numFmtId="0" fontId="2" fillId="3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7" fillId="4" borderId="0" xfId="0" applyFont="1" applyFill="1"/>
    <xf numFmtId="0" fontId="7" fillId="4" borderId="16" xfId="0" applyFont="1" applyFill="1" applyBorder="1"/>
    <xf numFmtId="2" fontId="7" fillId="4" borderId="16" xfId="0" applyNumberFormat="1" applyFont="1" applyFill="1" applyBorder="1"/>
    <xf numFmtId="0" fontId="10" fillId="4" borderId="16" xfId="0" applyFont="1" applyFill="1" applyBorder="1"/>
    <xf numFmtId="0" fontId="10" fillId="4" borderId="16" xfId="0" applyFont="1" applyFill="1" applyBorder="1" applyAlignment="1">
      <alignment wrapText="1"/>
    </xf>
    <xf numFmtId="2" fontId="7" fillId="4" borderId="16" xfId="0" applyNumberFormat="1" applyFont="1" applyFill="1" applyBorder="1" applyAlignment="1">
      <alignment vertical="center" wrapText="1"/>
    </xf>
    <xf numFmtId="0" fontId="9" fillId="4" borderId="16" xfId="0" applyFont="1" applyFill="1" applyBorder="1"/>
    <xf numFmtId="0" fontId="0" fillId="0" borderId="0" xfId="0" applyFont="1"/>
    <xf numFmtId="0" fontId="9" fillId="4" borderId="16" xfId="0" applyFont="1" applyFill="1" applyBorder="1" applyAlignment="1">
      <alignment wrapText="1"/>
    </xf>
    <xf numFmtId="0" fontId="12" fillId="4" borderId="16" xfId="0" applyFont="1" applyFill="1" applyBorder="1"/>
    <xf numFmtId="0" fontId="11" fillId="4" borderId="16" xfId="0" applyFont="1" applyFill="1" applyBorder="1" applyAlignment="1">
      <alignment horizontal="left" vertical="top" wrapText="1"/>
    </xf>
    <xf numFmtId="0" fontId="7" fillId="4" borderId="16" xfId="0" applyFont="1" applyFill="1" applyBorder="1" applyAlignment="1">
      <alignment horizontal="left" vertical="top" wrapText="1"/>
    </xf>
    <xf numFmtId="0" fontId="8" fillId="4" borderId="16" xfId="0" applyFont="1" applyFill="1" applyBorder="1" applyAlignment="1">
      <alignment horizontal="left" vertical="top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476250</xdr:colOff>
      <xdr:row>37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9145A40-5900-4941-A63B-19FAAC1E5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06650" cy="717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gorabud.com.ua/ua/p232464014-stroitelstvo-basketbolnoj-ploschadki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prom.ua/ua/p1181694805-svetodiodnyj-ulichnyj-led.html?" TargetMode="External"/><Relationship Id="rId2" Type="http://schemas.openxmlformats.org/officeDocument/2006/relationships/hyperlink" Target="https://prom.ua/ua/p1139512760-ankernoe-osnovanie-dlya.html?" TargetMode="External"/><Relationship Id="rId1" Type="http://schemas.openxmlformats.org/officeDocument/2006/relationships/hyperlink" Target="https://prom.ua/ua/p1139519752-kronshtejny-ogolovniki-rozhkovyj.html?" TargetMode="External"/><Relationship Id="rId5" Type="http://schemas.openxmlformats.org/officeDocument/2006/relationships/hyperlink" Target="https://vse-e.com/provod-sip-5-210" TargetMode="External"/><Relationship Id="rId4" Type="http://schemas.openxmlformats.org/officeDocument/2006/relationships/hyperlink" Target="https://prom.ua/ua/p1134643116-opora-ulichnogo-osvescheniya.html?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357CE-A0C8-48CC-A42E-8FE3884AD08B}">
  <dimension ref="A1"/>
  <sheetViews>
    <sheetView workbookViewId="0">
      <selection activeCell="AB19" sqref="A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3"/>
  <sheetViews>
    <sheetView tabSelected="1" topLeftCell="A13" workbookViewId="0">
      <selection activeCell="B4" sqref="B4:B19"/>
    </sheetView>
  </sheetViews>
  <sheetFormatPr defaultRowHeight="15" x14ac:dyDescent="0.25"/>
  <cols>
    <col min="1" max="1" width="3.7109375" customWidth="1"/>
    <col min="2" max="2" width="32.5703125" customWidth="1"/>
    <col min="3" max="3" width="7.7109375" customWidth="1"/>
    <col min="4" max="4" width="10.5703125" customWidth="1"/>
    <col min="5" max="5" width="12.7109375" customWidth="1"/>
    <col min="6" max="6" width="10.28515625" customWidth="1"/>
    <col min="7" max="7" width="10.85546875" customWidth="1"/>
    <col min="8" max="8" width="11.7109375" customWidth="1"/>
  </cols>
  <sheetData>
    <row r="1" spans="1:10" ht="15.75" thickBot="1" x14ac:dyDescent="0.3">
      <c r="A1" s="1"/>
      <c r="B1" s="2"/>
      <c r="C1" s="18" t="s">
        <v>6</v>
      </c>
      <c r="D1" s="19"/>
      <c r="E1" s="20"/>
      <c r="F1" s="21" t="s">
        <v>7</v>
      </c>
      <c r="G1" s="22"/>
      <c r="H1" s="23"/>
      <c r="J1" t="s">
        <v>27</v>
      </c>
    </row>
    <row r="2" spans="1:10" s="5" customFormat="1" ht="51.75" customHeight="1" thickBot="1" x14ac:dyDescent="0.25">
      <c r="A2" s="6" t="s">
        <v>0</v>
      </c>
      <c r="B2" s="7" t="s">
        <v>9</v>
      </c>
      <c r="C2" s="8" t="s">
        <v>4</v>
      </c>
      <c r="D2" s="3" t="s">
        <v>3</v>
      </c>
      <c r="E2" s="4" t="s">
        <v>8</v>
      </c>
      <c r="F2" s="8" t="s">
        <v>4</v>
      </c>
      <c r="G2" s="3" t="s">
        <v>5</v>
      </c>
      <c r="H2" s="4" t="s">
        <v>8</v>
      </c>
    </row>
    <row r="3" spans="1:10" s="5" customFormat="1" ht="12" x14ac:dyDescent="0.2">
      <c r="A3" s="14"/>
      <c r="B3" s="15"/>
      <c r="C3" s="16"/>
      <c r="D3" s="16"/>
      <c r="E3" s="17"/>
      <c r="F3" s="16"/>
      <c r="G3" s="16"/>
      <c r="H3" s="17"/>
    </row>
    <row r="4" spans="1:10" ht="30" x14ac:dyDescent="0.25">
      <c r="A4" s="25"/>
      <c r="B4" s="35" t="s">
        <v>39</v>
      </c>
      <c r="C4" s="25"/>
      <c r="D4" s="26"/>
      <c r="E4" s="26">
        <v>15000</v>
      </c>
      <c r="F4" s="25"/>
      <c r="G4" s="25"/>
      <c r="H4" s="25"/>
      <c r="I4" s="24"/>
    </row>
    <row r="5" spans="1:10" x14ac:dyDescent="0.25">
      <c r="A5" s="25"/>
      <c r="B5" s="35" t="s">
        <v>42</v>
      </c>
      <c r="C5" s="25">
        <v>1</v>
      </c>
      <c r="D5" s="26">
        <v>19000</v>
      </c>
      <c r="E5" s="26">
        <v>19000</v>
      </c>
      <c r="F5" s="25"/>
      <c r="G5" s="25"/>
      <c r="H5" s="25"/>
      <c r="I5" s="24"/>
      <c r="J5" t="s">
        <v>41</v>
      </c>
    </row>
    <row r="6" spans="1:10" x14ac:dyDescent="0.25">
      <c r="A6" s="25"/>
      <c r="B6" s="35" t="s">
        <v>58</v>
      </c>
      <c r="C6" s="25">
        <v>1</v>
      </c>
      <c r="D6" s="26">
        <v>9000</v>
      </c>
      <c r="E6" s="26">
        <v>9000</v>
      </c>
      <c r="F6" s="25"/>
      <c r="G6" s="25"/>
      <c r="H6" s="25"/>
      <c r="I6" s="24"/>
      <c r="J6" t="s">
        <v>49</v>
      </c>
    </row>
    <row r="7" spans="1:10" ht="30" x14ac:dyDescent="0.25">
      <c r="A7" s="25"/>
      <c r="B7" s="34" t="s">
        <v>59</v>
      </c>
      <c r="C7" s="25">
        <v>1</v>
      </c>
      <c r="D7" s="26">
        <v>9800</v>
      </c>
      <c r="E7" s="26">
        <v>9800</v>
      </c>
      <c r="F7" s="25"/>
      <c r="G7" s="25"/>
      <c r="H7" s="25"/>
      <c r="I7" s="24"/>
      <c r="J7" t="s">
        <v>43</v>
      </c>
    </row>
    <row r="8" spans="1:10" ht="30" x14ac:dyDescent="0.25">
      <c r="A8" s="25"/>
      <c r="B8" s="36" t="s">
        <v>46</v>
      </c>
      <c r="C8" s="25">
        <v>1</v>
      </c>
      <c r="D8" s="26">
        <v>8900</v>
      </c>
      <c r="E8" s="26">
        <v>8900</v>
      </c>
      <c r="F8" s="25"/>
      <c r="G8" s="25"/>
      <c r="H8" s="25"/>
      <c r="I8" s="24"/>
      <c r="J8" t="s">
        <v>47</v>
      </c>
    </row>
    <row r="9" spans="1:10" ht="30" x14ac:dyDescent="0.25">
      <c r="A9" s="25"/>
      <c r="B9" s="35" t="s">
        <v>40</v>
      </c>
      <c r="C9" s="25">
        <v>1</v>
      </c>
      <c r="D9" s="26">
        <v>166300</v>
      </c>
      <c r="E9" s="26">
        <f t="shared" ref="E9:E19" si="0">C9*D9</f>
        <v>166300</v>
      </c>
      <c r="F9" s="25"/>
      <c r="G9" s="25"/>
      <c r="H9" s="25"/>
      <c r="I9" s="24"/>
      <c r="J9" s="12" t="s">
        <v>32</v>
      </c>
    </row>
    <row r="10" spans="1:10" ht="45" x14ac:dyDescent="0.25">
      <c r="A10" s="25"/>
      <c r="B10" s="35" t="s">
        <v>44</v>
      </c>
      <c r="C10" s="25">
        <v>2</v>
      </c>
      <c r="D10" s="26">
        <v>11600</v>
      </c>
      <c r="E10" s="26">
        <v>23200</v>
      </c>
      <c r="F10" s="25"/>
      <c r="G10" s="25"/>
      <c r="H10" s="25"/>
      <c r="I10" s="24"/>
      <c r="J10" s="12" t="s">
        <v>52</v>
      </c>
    </row>
    <row r="11" spans="1:10" x14ac:dyDescent="0.25">
      <c r="A11" s="25"/>
      <c r="B11" s="35" t="s">
        <v>57</v>
      </c>
      <c r="C11" s="25">
        <v>1</v>
      </c>
      <c r="D11" s="26">
        <v>5500</v>
      </c>
      <c r="E11" s="26">
        <v>5500</v>
      </c>
      <c r="F11" s="25"/>
      <c r="G11" s="25"/>
      <c r="H11" s="25"/>
      <c r="I11" s="24"/>
      <c r="J11" s="12" t="s">
        <v>45</v>
      </c>
    </row>
    <row r="12" spans="1:10" ht="30" x14ac:dyDescent="0.25">
      <c r="A12" s="25"/>
      <c r="B12" s="35" t="s">
        <v>51</v>
      </c>
      <c r="C12" s="25">
        <v>1</v>
      </c>
      <c r="D12" s="26">
        <v>4500</v>
      </c>
      <c r="E12" s="26">
        <v>4500</v>
      </c>
      <c r="F12" s="25"/>
      <c r="G12" s="25"/>
      <c r="H12" s="25"/>
      <c r="I12" s="24"/>
      <c r="J12" s="12"/>
    </row>
    <row r="13" spans="1:10" x14ac:dyDescent="0.25">
      <c r="A13" s="25"/>
      <c r="B13" s="35" t="s">
        <v>56</v>
      </c>
      <c r="C13" s="25">
        <v>1</v>
      </c>
      <c r="D13" s="26">
        <v>8500</v>
      </c>
      <c r="E13" s="26">
        <v>8500</v>
      </c>
      <c r="F13" s="25"/>
      <c r="G13" s="25"/>
      <c r="H13" s="25"/>
      <c r="I13" s="24"/>
      <c r="J13" s="12" t="s">
        <v>48</v>
      </c>
    </row>
    <row r="14" spans="1:10" ht="30" x14ac:dyDescent="0.25">
      <c r="A14" s="25"/>
      <c r="B14" s="35" t="s">
        <v>36</v>
      </c>
      <c r="C14" s="25">
        <v>1</v>
      </c>
      <c r="D14" s="26">
        <v>6400</v>
      </c>
      <c r="E14" s="26">
        <v>6400</v>
      </c>
      <c r="F14" s="25"/>
      <c r="G14" s="25"/>
      <c r="H14" s="25"/>
      <c r="I14" s="24"/>
      <c r="J14" s="12" t="s">
        <v>50</v>
      </c>
    </row>
    <row r="15" spans="1:10" ht="30" x14ac:dyDescent="0.25">
      <c r="A15" s="25"/>
      <c r="B15" s="35" t="s">
        <v>55</v>
      </c>
      <c r="C15" s="25"/>
      <c r="D15" s="26">
        <v>53703</v>
      </c>
      <c r="E15" s="26">
        <v>53703</v>
      </c>
      <c r="F15" s="25"/>
      <c r="G15" s="25"/>
      <c r="H15" s="25"/>
      <c r="I15" s="24"/>
      <c r="J15" s="12" t="s">
        <v>53</v>
      </c>
    </row>
    <row r="16" spans="1:10" ht="60" x14ac:dyDescent="0.25">
      <c r="A16" s="25"/>
      <c r="B16" s="35" t="s">
        <v>38</v>
      </c>
      <c r="C16" s="25"/>
      <c r="D16" s="26"/>
      <c r="E16" s="26">
        <v>85000</v>
      </c>
      <c r="F16" s="25"/>
      <c r="G16" s="25"/>
      <c r="H16" s="25"/>
      <c r="I16" s="24"/>
      <c r="J16" s="12"/>
    </row>
    <row r="17" spans="1:10" x14ac:dyDescent="0.25">
      <c r="A17" s="25"/>
      <c r="B17" s="35" t="s">
        <v>37</v>
      </c>
      <c r="C17" s="25">
        <v>25</v>
      </c>
      <c r="D17" s="26">
        <v>580</v>
      </c>
      <c r="E17" s="26">
        <v>14500</v>
      </c>
      <c r="F17" s="25"/>
      <c r="G17" s="25"/>
      <c r="H17" s="25"/>
      <c r="I17" s="24"/>
      <c r="J17" s="12"/>
    </row>
    <row r="18" spans="1:10" x14ac:dyDescent="0.25">
      <c r="A18" s="25"/>
      <c r="B18" s="35" t="s">
        <v>11</v>
      </c>
      <c r="C18" s="25">
        <v>1</v>
      </c>
      <c r="D18" s="26">
        <f>'Кошторис Освітлення'!F9</f>
        <v>83457</v>
      </c>
      <c r="E18" s="26">
        <f t="shared" si="0"/>
        <v>83457</v>
      </c>
      <c r="F18" s="25"/>
      <c r="G18" s="25"/>
      <c r="H18" s="25"/>
      <c r="I18" s="24"/>
    </row>
    <row r="19" spans="1:10" x14ac:dyDescent="0.25">
      <c r="A19" s="25"/>
      <c r="B19" s="35" t="s">
        <v>33</v>
      </c>
      <c r="C19" s="25">
        <v>1</v>
      </c>
      <c r="D19" s="25">
        <f>'Кошторис відпочинкова зона'!F6</f>
        <v>28784</v>
      </c>
      <c r="E19" s="26">
        <f t="shared" si="0"/>
        <v>28784</v>
      </c>
      <c r="F19" s="25"/>
      <c r="G19" s="25"/>
      <c r="H19" s="25"/>
      <c r="I19" s="24"/>
    </row>
    <row r="20" spans="1:10" ht="15.75" x14ac:dyDescent="0.25">
      <c r="A20" s="27"/>
      <c r="B20" s="30" t="s">
        <v>1</v>
      </c>
      <c r="C20" s="25"/>
      <c r="D20" s="25"/>
      <c r="E20" s="26">
        <f>SUM(E4:E19)</f>
        <v>541544</v>
      </c>
      <c r="F20" s="25"/>
      <c r="G20" s="25"/>
      <c r="H20" s="25"/>
      <c r="I20" s="24"/>
    </row>
    <row r="21" spans="1:10" ht="30.75" customHeight="1" x14ac:dyDescent="0.25">
      <c r="A21" s="28"/>
      <c r="B21" s="32" t="s">
        <v>2</v>
      </c>
      <c r="C21" s="25"/>
      <c r="D21" s="25"/>
      <c r="E21" s="29">
        <v>58000</v>
      </c>
      <c r="F21" s="25"/>
      <c r="G21" s="25"/>
      <c r="H21" s="25"/>
      <c r="I21" s="24"/>
    </row>
    <row r="22" spans="1:10" ht="18.75" x14ac:dyDescent="0.3">
      <c r="A22" s="27"/>
      <c r="B22" s="33" t="s">
        <v>54</v>
      </c>
      <c r="C22" s="25"/>
      <c r="D22" s="25"/>
      <c r="E22" s="26">
        <f>SUM(E20:E21)</f>
        <v>599544</v>
      </c>
      <c r="F22" s="25"/>
      <c r="G22" s="25"/>
      <c r="H22" s="25"/>
      <c r="I22" s="24"/>
    </row>
    <row r="23" spans="1:10" x14ac:dyDescent="0.25">
      <c r="B23" s="31"/>
    </row>
  </sheetData>
  <mergeCells count="2">
    <mergeCell ref="C1:E1"/>
    <mergeCell ref="F1:H1"/>
  </mergeCells>
  <hyperlinks>
    <hyperlink ref="J9" r:id="rId1" xr:uid="{529E3A0B-8E35-476F-A6BB-5DEDA0EDB940}"/>
  </hyperlinks>
  <pageMargins left="0.25" right="0.25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13D93-3728-4B25-9787-D00EE175570A}">
  <dimension ref="A1:G6"/>
  <sheetViews>
    <sheetView workbookViewId="0">
      <selection activeCell="F5" sqref="F5"/>
    </sheetView>
  </sheetViews>
  <sheetFormatPr defaultRowHeight="15" x14ac:dyDescent="0.25"/>
  <cols>
    <col min="1" max="1" width="4.28515625" customWidth="1"/>
    <col min="2" max="2" width="50.28515625" customWidth="1"/>
    <col min="3" max="3" width="16.28515625" customWidth="1"/>
    <col min="6" max="6" width="11.28515625" customWidth="1"/>
    <col min="7" max="7" width="32.7109375" customWidth="1"/>
  </cols>
  <sheetData>
    <row r="1" spans="1:7" x14ac:dyDescent="0.25">
      <c r="A1" t="s">
        <v>18</v>
      </c>
      <c r="B1" t="s">
        <v>12</v>
      </c>
      <c r="C1" t="s">
        <v>13</v>
      </c>
      <c r="D1" t="s">
        <v>15</v>
      </c>
      <c r="E1" t="s">
        <v>16</v>
      </c>
      <c r="F1" t="s">
        <v>17</v>
      </c>
      <c r="G1" t="s">
        <v>27</v>
      </c>
    </row>
    <row r="2" spans="1:7" x14ac:dyDescent="0.25">
      <c r="A2" s="9"/>
      <c r="B2" s="9"/>
      <c r="C2" s="9"/>
      <c r="D2" s="9"/>
      <c r="E2" s="9"/>
      <c r="F2" s="9"/>
    </row>
    <row r="3" spans="1:7" x14ac:dyDescent="0.25">
      <c r="A3">
        <v>1</v>
      </c>
      <c r="B3" s="10" t="s">
        <v>34</v>
      </c>
      <c r="C3" t="s">
        <v>14</v>
      </c>
      <c r="D3">
        <v>4</v>
      </c>
      <c r="E3">
        <v>4290</v>
      </c>
      <c r="F3">
        <f>D3*E3</f>
        <v>17160</v>
      </c>
      <c r="G3" s="11"/>
    </row>
    <row r="4" spans="1:7" x14ac:dyDescent="0.25">
      <c r="A4">
        <v>2</v>
      </c>
      <c r="B4" t="s">
        <v>35</v>
      </c>
      <c r="C4" t="s">
        <v>14</v>
      </c>
      <c r="D4">
        <v>4</v>
      </c>
      <c r="E4">
        <v>850</v>
      </c>
      <c r="F4">
        <f t="shared" ref="F4" si="0">D4*E4</f>
        <v>3400</v>
      </c>
      <c r="G4" s="11"/>
    </row>
    <row r="5" spans="1:7" x14ac:dyDescent="0.25">
      <c r="A5">
        <v>6</v>
      </c>
      <c r="B5" t="s">
        <v>25</v>
      </c>
      <c r="F5">
        <f>(F3+F4)*0.4</f>
        <v>8224</v>
      </c>
    </row>
    <row r="6" spans="1:7" x14ac:dyDescent="0.25">
      <c r="B6" s="13" t="s">
        <v>24</v>
      </c>
      <c r="F6" s="13">
        <f>SUM(F3:F5)</f>
        <v>28784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08A5-E3D0-4774-8855-92C63FC2C866}">
  <dimension ref="A1:G9"/>
  <sheetViews>
    <sheetView workbookViewId="0">
      <selection activeCell="F9" sqref="F9"/>
    </sheetView>
  </sheetViews>
  <sheetFormatPr defaultRowHeight="15" x14ac:dyDescent="0.25"/>
  <cols>
    <col min="1" max="1" width="4.28515625" customWidth="1"/>
    <col min="2" max="2" width="50.28515625" customWidth="1"/>
    <col min="3" max="3" width="16.28515625" customWidth="1"/>
    <col min="7" max="7" width="32.7109375" customWidth="1"/>
  </cols>
  <sheetData>
    <row r="1" spans="1:7" x14ac:dyDescent="0.25">
      <c r="A1" t="s">
        <v>18</v>
      </c>
      <c r="B1" t="s">
        <v>12</v>
      </c>
      <c r="C1" t="s">
        <v>13</v>
      </c>
      <c r="D1" t="s">
        <v>15</v>
      </c>
      <c r="E1" t="s">
        <v>16</v>
      </c>
      <c r="F1" t="s">
        <v>17</v>
      </c>
      <c r="G1" t="s">
        <v>27</v>
      </c>
    </row>
    <row r="2" spans="1:7" x14ac:dyDescent="0.25">
      <c r="A2" s="9"/>
      <c r="B2" s="9"/>
      <c r="C2" s="9"/>
      <c r="D2" s="9"/>
      <c r="E2" s="9"/>
      <c r="F2" s="9"/>
    </row>
    <row r="3" spans="1:7" ht="60" x14ac:dyDescent="0.25">
      <c r="A3">
        <v>1</v>
      </c>
      <c r="B3" s="10" t="s">
        <v>19</v>
      </c>
      <c r="C3" t="s">
        <v>14</v>
      </c>
      <c r="D3">
        <v>4</v>
      </c>
      <c r="E3">
        <v>6300</v>
      </c>
      <c r="F3">
        <f>D3*E3</f>
        <v>25200</v>
      </c>
      <c r="G3" s="11" t="s">
        <v>31</v>
      </c>
    </row>
    <row r="4" spans="1:7" ht="45" x14ac:dyDescent="0.25">
      <c r="A4">
        <v>2</v>
      </c>
      <c r="B4" t="s">
        <v>20</v>
      </c>
      <c r="C4" t="s">
        <v>14</v>
      </c>
      <c r="D4">
        <v>4</v>
      </c>
      <c r="E4">
        <v>4300</v>
      </c>
      <c r="F4">
        <f t="shared" ref="F4:F7" si="0">D4*E4</f>
        <v>17200</v>
      </c>
      <c r="G4" s="11" t="s">
        <v>30</v>
      </c>
    </row>
    <row r="5" spans="1:7" ht="45" x14ac:dyDescent="0.25">
      <c r="A5">
        <v>3</v>
      </c>
      <c r="B5" t="s">
        <v>21</v>
      </c>
      <c r="C5" t="s">
        <v>14</v>
      </c>
      <c r="D5">
        <v>4</v>
      </c>
      <c r="E5">
        <v>930</v>
      </c>
      <c r="F5">
        <f t="shared" si="0"/>
        <v>3720</v>
      </c>
      <c r="G5" s="11" t="s">
        <v>29</v>
      </c>
    </row>
    <row r="6" spans="1:7" ht="60" x14ac:dyDescent="0.25">
      <c r="A6">
        <v>4</v>
      </c>
      <c r="B6" t="s">
        <v>22</v>
      </c>
      <c r="C6" t="s">
        <v>14</v>
      </c>
      <c r="D6">
        <v>4</v>
      </c>
      <c r="E6">
        <v>700</v>
      </c>
      <c r="F6">
        <f t="shared" si="0"/>
        <v>2800</v>
      </c>
      <c r="G6" s="11" t="s">
        <v>28</v>
      </c>
    </row>
    <row r="7" spans="1:7" x14ac:dyDescent="0.25">
      <c r="A7">
        <v>5</v>
      </c>
      <c r="B7" t="s">
        <v>23</v>
      </c>
      <c r="C7" t="s">
        <v>10</v>
      </c>
      <c r="D7">
        <v>150</v>
      </c>
      <c r="E7">
        <v>86</v>
      </c>
      <c r="F7">
        <f t="shared" si="0"/>
        <v>12900</v>
      </c>
      <c r="G7" s="12" t="s">
        <v>26</v>
      </c>
    </row>
    <row r="8" spans="1:7" x14ac:dyDescent="0.25">
      <c r="A8">
        <v>6</v>
      </c>
      <c r="B8" t="s">
        <v>25</v>
      </c>
      <c r="F8">
        <f>(F3+F4+F5+F6+F7)*0.35</f>
        <v>21637</v>
      </c>
    </row>
    <row r="9" spans="1:7" x14ac:dyDescent="0.25">
      <c r="B9" s="13" t="s">
        <v>24</v>
      </c>
      <c r="F9" s="13">
        <f>SUM(F3:F8)</f>
        <v>83457</v>
      </c>
    </row>
  </sheetData>
  <hyperlinks>
    <hyperlink ref="G6" r:id="rId1" xr:uid="{F4A47D3B-4981-472C-B620-E4E5EF4D7B43}"/>
    <hyperlink ref="G5" r:id="rId2" xr:uid="{20D2E16F-D822-4FC2-8E75-39EC8597474D}"/>
    <hyperlink ref="G4" r:id="rId3" xr:uid="{FC7D348D-B976-4B57-83AA-79DDA20F425F}"/>
    <hyperlink ref="G3" r:id="rId4" xr:uid="{1F08465D-14D8-4585-8C8A-8AB269E515E2}"/>
    <hyperlink ref="G7" r:id="rId5" xr:uid="{C6C0D924-29E5-41A6-9791-8A1041B59E6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локація</vt:lpstr>
      <vt:lpstr>Узагальнений кошторис</vt:lpstr>
      <vt:lpstr>Кошторис відпочинкова зона</vt:lpstr>
      <vt:lpstr>Кошторис Освітлення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Andriy</cp:lastModifiedBy>
  <cp:lastPrinted>2021-09-14T09:57:52Z</cp:lastPrinted>
  <dcterms:created xsi:type="dcterms:W3CDTF">2016-09-21T11:18:44Z</dcterms:created>
  <dcterms:modified xsi:type="dcterms:W3CDTF">2021-09-14T11:05:03Z</dcterms:modified>
</cp:coreProperties>
</file>