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73FB3D05-824F-4EE3-B0C7-24A2D085A752}" xr6:coauthVersionLast="37" xr6:coauthVersionMax="37" xr10:uidLastSave="{00000000-0000-0000-0000-000000000000}"/>
  <bookViews>
    <workbookView xWindow="240" yWindow="255" windowWidth="15120" windowHeight="7815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I27" i="1" l="1"/>
  <c r="J26" i="1"/>
  <c r="J25" i="1"/>
  <c r="I23" i="1"/>
  <c r="J22" i="1"/>
  <c r="I21" i="1"/>
  <c r="I14" i="1"/>
  <c r="I13" i="1"/>
  <c r="J11" i="1"/>
  <c r="I10" i="1"/>
  <c r="I9" i="1"/>
  <c r="I8" i="1"/>
  <c r="H22" i="1"/>
  <c r="H21" i="1"/>
  <c r="H14" i="1"/>
  <c r="H24" i="1"/>
  <c r="H23" i="1"/>
  <c r="H20" i="1"/>
  <c r="J28" i="1" l="1"/>
  <c r="J24" i="1"/>
  <c r="J20" i="1"/>
  <c r="I6" i="1"/>
  <c r="J12" i="1" l="1"/>
  <c r="J7" i="1" l="1"/>
  <c r="J29" i="1" l="1"/>
  <c r="J30" i="1" s="1"/>
  <c r="J31" i="1" l="1"/>
  <c r="J16" i="1"/>
  <c r="J17" i="1" l="1"/>
  <c r="J18" i="1" s="1"/>
</calcChain>
</file>

<file path=xl/sharedStrings.xml><?xml version="1.0" encoding="utf-8"?>
<sst xmlns="http://schemas.openxmlformats.org/spreadsheetml/2006/main" count="63" uniqueCount="47">
  <si>
    <t>№</t>
  </si>
  <si>
    <t>Од. вим.</t>
  </si>
  <si>
    <t>К-ть</t>
  </si>
  <si>
    <t>Сума в грн</t>
  </si>
  <si>
    <t>Ціна за один в грн</t>
  </si>
  <si>
    <t>Разом по роботах в грн</t>
  </si>
  <si>
    <t>Найменування  матеріалів</t>
  </si>
  <si>
    <t>Разом по матеріалах в грн</t>
  </si>
  <si>
    <t>ЗАМОВНИК</t>
  </si>
  <si>
    <t>ВИКОНАВЕЦЬ</t>
  </si>
  <si>
    <t>Найменування етапів робіт</t>
  </si>
  <si>
    <t>м2</t>
  </si>
  <si>
    <t>м3</t>
  </si>
  <si>
    <t>Всього по роботах в грн</t>
  </si>
  <si>
    <t>Всього по матеріалах в грн</t>
  </si>
  <si>
    <t>.</t>
  </si>
  <si>
    <t>р.</t>
  </si>
  <si>
    <t>Загальна вартість кошторисної пропозиції в грн</t>
  </si>
  <si>
    <t>м</t>
  </si>
  <si>
    <t>міш</t>
  </si>
  <si>
    <t>Амортизація інструментів і накладні витрати 8% в грн</t>
  </si>
  <si>
    <r>
      <t>по влаштуванню благоустрою подвір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Calibri"/>
        <family val="2"/>
        <charset val="204"/>
        <scheme val="minor"/>
      </rPr>
      <t>я ліцею №77</t>
    </r>
  </si>
  <si>
    <t>по вул.Виговського 7а в м. Львові</t>
  </si>
  <si>
    <t>Демонтаж старих бордюрів та поребриків</t>
  </si>
  <si>
    <t>Влаштування пісчаної підготовки т.50мм.</t>
  </si>
  <si>
    <t>Влаштування щебеневої основи т.200 мм</t>
  </si>
  <si>
    <t>м.п.</t>
  </si>
  <si>
    <t>Влаштування бруківки сірого кольору т.60мм</t>
  </si>
  <si>
    <t>Бруківка Магма-Релікт сіра т.60мм</t>
  </si>
  <si>
    <t>Бетон М200</t>
  </si>
  <si>
    <t xml:space="preserve">Завантаження і вивіз старого асфальтового покриття </t>
  </si>
  <si>
    <t>тн</t>
  </si>
  <si>
    <t>Встановлення поребриків 100*25*6</t>
  </si>
  <si>
    <t>Монтаж дорожних бордюрів 100*27*15</t>
  </si>
  <si>
    <t>Гранвідсів гранітний митий  фр. 0-2мм</t>
  </si>
  <si>
    <t>Утрамбування основи дорожніми катками</t>
  </si>
  <si>
    <t xml:space="preserve">Демонтаж старого асфальтового покриття </t>
  </si>
  <si>
    <t>Пісок кварцевий з доставкою на обєкт</t>
  </si>
  <si>
    <t>Транспортні витрати  8% в грн</t>
  </si>
  <si>
    <t xml:space="preserve">Щебінь гранітний фр.20-40мм </t>
  </si>
  <si>
    <t xml:space="preserve">Щебінь гранітний фр.10-20мм </t>
  </si>
  <si>
    <t>Бордюр дорожний 100*25*15 сірого кольору</t>
  </si>
  <si>
    <t>Поребрик тротуарний сірого кольору</t>
  </si>
  <si>
    <t>Кошторисна пропозиція</t>
  </si>
  <si>
    <t>Портландцемент М400</t>
  </si>
  <si>
    <t xml:space="preserve">непередбачквані витрати </t>
  </si>
  <si>
    <t>14.09.2021року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</si>
</sst>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O13" sqref="O13"/>
    </sheetView>
  </sheetViews>
  <sheetFormatPr defaultRowHeight="15" x14ac:dyDescent="0.25"/>
  <cols>
    <col min="1" max="1" width="4.7109375" customWidth="1"/>
    <col min="6" max="6" width="8" customWidth="1"/>
    <col min="7" max="7" width="6.7109375" customWidth="1"/>
    <col min="8" max="8" width="9.42578125" bestFit="1" customWidth="1"/>
    <col min="9" max="9" width="10.140625" customWidth="1"/>
    <col min="10" max="10" width="9.140625" customWidth="1"/>
  </cols>
  <sheetData>
    <row r="1" spans="1:14" ht="17.25" customHeight="1" x14ac:dyDescent="0.2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4" ht="13.5" customHeight="1" x14ac:dyDescent="0.2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</row>
    <row r="3" spans="1:14" ht="12.75" customHeight="1" x14ac:dyDescent="0.25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</row>
    <row r="4" spans="1:14" ht="15" customHeight="1" x14ac:dyDescent="0.25">
      <c r="A4" t="s">
        <v>15</v>
      </c>
      <c r="I4" s="48" t="s">
        <v>46</v>
      </c>
      <c r="J4" s="48"/>
    </row>
    <row r="5" spans="1:14" ht="33" customHeight="1" x14ac:dyDescent="0.25">
      <c r="A5" s="21" t="s">
        <v>16</v>
      </c>
      <c r="B5" s="48" t="s">
        <v>10</v>
      </c>
      <c r="C5" s="48"/>
      <c r="D5" s="48"/>
      <c r="E5" s="48"/>
      <c r="F5" s="48"/>
      <c r="G5" s="9" t="s">
        <v>1</v>
      </c>
      <c r="H5" s="9" t="s">
        <v>2</v>
      </c>
      <c r="I5" s="10" t="s">
        <v>4</v>
      </c>
      <c r="J5" s="10" t="s">
        <v>3</v>
      </c>
      <c r="M5" s="5"/>
      <c r="N5" s="6"/>
    </row>
    <row r="6" spans="1:14" ht="21.75" customHeight="1" x14ac:dyDescent="0.25">
      <c r="A6" s="9">
        <v>1</v>
      </c>
      <c r="B6" s="49" t="s">
        <v>36</v>
      </c>
      <c r="C6" s="49"/>
      <c r="D6" s="49"/>
      <c r="E6" s="49"/>
      <c r="F6" s="49"/>
      <c r="G6" s="21" t="s">
        <v>11</v>
      </c>
      <c r="H6" s="12">
        <v>549.5</v>
      </c>
      <c r="I6" s="20">
        <f>J6/H6</f>
        <v>21.838034576888081</v>
      </c>
      <c r="J6" s="11">
        <v>12000</v>
      </c>
      <c r="M6" s="5"/>
      <c r="N6" s="6"/>
    </row>
    <row r="7" spans="1:14" ht="17.25" customHeight="1" x14ac:dyDescent="0.25">
      <c r="A7" s="19">
        <v>2</v>
      </c>
      <c r="B7" s="37" t="s">
        <v>23</v>
      </c>
      <c r="C7" s="38"/>
      <c r="D7" s="38"/>
      <c r="E7" s="38"/>
      <c r="F7" s="39"/>
      <c r="G7" s="21" t="s">
        <v>18</v>
      </c>
      <c r="H7" s="12">
        <v>116.91</v>
      </c>
      <c r="I7" s="20">
        <v>20</v>
      </c>
      <c r="J7" s="11">
        <f t="shared" ref="J7:J14" si="0">H7*I7</f>
        <v>2338.1999999999998</v>
      </c>
      <c r="M7" s="5"/>
      <c r="N7" s="6"/>
    </row>
    <row r="8" spans="1:14" ht="17.25" customHeight="1" x14ac:dyDescent="0.25">
      <c r="A8" s="23">
        <v>3</v>
      </c>
      <c r="B8" s="37" t="s">
        <v>24</v>
      </c>
      <c r="C8" s="38"/>
      <c r="D8" s="38"/>
      <c r="E8" s="38"/>
      <c r="F8" s="39"/>
      <c r="G8" s="23" t="s">
        <v>11</v>
      </c>
      <c r="H8" s="12">
        <v>549.5</v>
      </c>
      <c r="I8" s="20">
        <f>J8/H8</f>
        <v>10.953594176524113</v>
      </c>
      <c r="J8" s="11">
        <v>6019</v>
      </c>
      <c r="M8" s="5"/>
      <c r="N8" s="6"/>
    </row>
    <row r="9" spans="1:14" ht="17.25" customHeight="1" x14ac:dyDescent="0.25">
      <c r="A9" s="22">
        <v>4</v>
      </c>
      <c r="B9" s="37" t="s">
        <v>25</v>
      </c>
      <c r="C9" s="38"/>
      <c r="D9" s="38"/>
      <c r="E9" s="38"/>
      <c r="F9" s="39"/>
      <c r="G9" s="22" t="s">
        <v>11</v>
      </c>
      <c r="H9" s="12">
        <v>549.5</v>
      </c>
      <c r="I9" s="20">
        <f>J9/H9</f>
        <v>16.136123748862602</v>
      </c>
      <c r="J9" s="11">
        <v>8866.7999999999993</v>
      </c>
      <c r="M9" s="5"/>
      <c r="N9" s="6"/>
    </row>
    <row r="10" spans="1:14" ht="17.25" customHeight="1" x14ac:dyDescent="0.25">
      <c r="A10" s="24">
        <v>5</v>
      </c>
      <c r="B10" s="37" t="s">
        <v>35</v>
      </c>
      <c r="C10" s="38"/>
      <c r="D10" s="38"/>
      <c r="E10" s="38"/>
      <c r="F10" s="39"/>
      <c r="G10" s="24" t="s">
        <v>11</v>
      </c>
      <c r="H10" s="12">
        <v>549.5</v>
      </c>
      <c r="I10" s="20">
        <f>J10/H10</f>
        <v>15.423111919927207</v>
      </c>
      <c r="J10" s="11">
        <v>8475</v>
      </c>
      <c r="M10" s="5"/>
      <c r="N10" s="6"/>
    </row>
    <row r="11" spans="1:14" s="29" customFormat="1" ht="17.25" customHeight="1" x14ac:dyDescent="0.25">
      <c r="A11" s="25">
        <v>6</v>
      </c>
      <c r="B11" s="50" t="s">
        <v>33</v>
      </c>
      <c r="C11" s="51"/>
      <c r="D11" s="51"/>
      <c r="E11" s="51"/>
      <c r="F11" s="52"/>
      <c r="G11" s="25" t="s">
        <v>26</v>
      </c>
      <c r="H11" s="26">
        <v>171.12</v>
      </c>
      <c r="I11" s="27">
        <v>145</v>
      </c>
      <c r="J11" s="28">
        <f>H11*I11</f>
        <v>24812.400000000001</v>
      </c>
      <c r="M11" s="30"/>
      <c r="N11" s="31"/>
    </row>
    <row r="12" spans="1:14" s="29" customFormat="1" ht="23.25" customHeight="1" x14ac:dyDescent="0.25">
      <c r="A12" s="25">
        <v>7</v>
      </c>
      <c r="B12" s="50" t="s">
        <v>32</v>
      </c>
      <c r="C12" s="51"/>
      <c r="D12" s="51"/>
      <c r="E12" s="51"/>
      <c r="F12" s="52"/>
      <c r="G12" s="25" t="s">
        <v>18</v>
      </c>
      <c r="H12" s="26">
        <v>12</v>
      </c>
      <c r="I12" s="27">
        <v>70</v>
      </c>
      <c r="J12" s="28">
        <f t="shared" si="0"/>
        <v>840</v>
      </c>
      <c r="M12" s="30"/>
      <c r="N12" s="31"/>
    </row>
    <row r="13" spans="1:14" s="29" customFormat="1" ht="22.5" customHeight="1" x14ac:dyDescent="0.25">
      <c r="A13" s="25">
        <v>8</v>
      </c>
      <c r="B13" s="50" t="s">
        <v>27</v>
      </c>
      <c r="C13" s="51"/>
      <c r="D13" s="51"/>
      <c r="E13" s="51"/>
      <c r="F13" s="52"/>
      <c r="G13" s="25" t="s">
        <v>11</v>
      </c>
      <c r="H13" s="12">
        <v>549.5</v>
      </c>
      <c r="I13" s="20">
        <f>J13/H13</f>
        <v>166.58343949044587</v>
      </c>
      <c r="J13" s="28">
        <v>91537.600000000006</v>
      </c>
      <c r="M13" s="30"/>
      <c r="N13" s="31"/>
    </row>
    <row r="14" spans="1:14" ht="22.5" customHeight="1" x14ac:dyDescent="0.25">
      <c r="A14" s="23">
        <v>9</v>
      </c>
      <c r="B14" s="37" t="s">
        <v>30</v>
      </c>
      <c r="C14" s="38"/>
      <c r="D14" s="38"/>
      <c r="E14" s="38"/>
      <c r="F14" s="39"/>
      <c r="G14" s="23" t="s">
        <v>12</v>
      </c>
      <c r="H14" s="12">
        <f>H13*0.08</f>
        <v>43.96</v>
      </c>
      <c r="I14" s="20">
        <f>J14/H14</f>
        <v>164.51319381255686</v>
      </c>
      <c r="J14" s="34">
        <v>7232</v>
      </c>
      <c r="M14" s="5"/>
      <c r="N14" s="6"/>
    </row>
    <row r="15" spans="1:14" ht="22.5" customHeight="1" x14ac:dyDescent="0.25">
      <c r="A15" s="23"/>
      <c r="B15" s="37"/>
      <c r="C15" s="38"/>
      <c r="D15" s="38"/>
      <c r="E15" s="38"/>
      <c r="F15" s="39"/>
      <c r="G15" s="23"/>
      <c r="H15" s="12"/>
      <c r="I15" s="20"/>
      <c r="J15" s="11"/>
      <c r="M15" s="5"/>
      <c r="N15" s="6"/>
    </row>
    <row r="16" spans="1:14" ht="18" customHeight="1" x14ac:dyDescent="0.25">
      <c r="A16" s="9"/>
      <c r="B16" s="36" t="s">
        <v>5</v>
      </c>
      <c r="C16" s="36"/>
      <c r="D16" s="36"/>
      <c r="E16" s="36"/>
      <c r="F16" s="36"/>
      <c r="G16" s="36"/>
      <c r="H16" s="36"/>
      <c r="I16" s="36"/>
      <c r="J16" s="12">
        <f>SUM(J6:J14)</f>
        <v>162121</v>
      </c>
    </row>
    <row r="17" spans="1:16" ht="18" customHeight="1" x14ac:dyDescent="0.25">
      <c r="A17" s="19"/>
      <c r="B17" s="45" t="s">
        <v>20</v>
      </c>
      <c r="C17" s="46"/>
      <c r="D17" s="46"/>
      <c r="E17" s="46"/>
      <c r="F17" s="46"/>
      <c r="G17" s="46"/>
      <c r="H17" s="46"/>
      <c r="I17" s="47"/>
      <c r="J17" s="12">
        <f>J16*0.08</f>
        <v>12969.68</v>
      </c>
    </row>
    <row r="18" spans="1:16" ht="18" customHeight="1" x14ac:dyDescent="0.25">
      <c r="A18" s="19"/>
      <c r="B18" s="45" t="s">
        <v>13</v>
      </c>
      <c r="C18" s="46"/>
      <c r="D18" s="46"/>
      <c r="E18" s="46"/>
      <c r="F18" s="46"/>
      <c r="G18" s="46"/>
      <c r="H18" s="46"/>
      <c r="I18" s="47"/>
      <c r="J18" s="12">
        <f>J16+J17</f>
        <v>175090.68</v>
      </c>
    </row>
    <row r="19" spans="1:16" ht="36" customHeight="1" x14ac:dyDescent="0.25">
      <c r="A19" s="9" t="s">
        <v>0</v>
      </c>
      <c r="B19" s="48" t="s">
        <v>6</v>
      </c>
      <c r="C19" s="48"/>
      <c r="D19" s="48"/>
      <c r="E19" s="48"/>
      <c r="F19" s="48"/>
      <c r="G19" s="9" t="s">
        <v>1</v>
      </c>
      <c r="H19" s="9" t="s">
        <v>2</v>
      </c>
      <c r="I19" s="10" t="s">
        <v>4</v>
      </c>
      <c r="J19" s="10" t="s">
        <v>3</v>
      </c>
      <c r="L19" s="16"/>
      <c r="M19" s="16"/>
      <c r="N19" s="16"/>
    </row>
    <row r="20" spans="1:16" ht="20.25" customHeight="1" x14ac:dyDescent="0.25">
      <c r="A20" s="19">
        <v>1</v>
      </c>
      <c r="B20" s="40" t="s">
        <v>34</v>
      </c>
      <c r="C20" s="41"/>
      <c r="D20" s="41"/>
      <c r="E20" s="41"/>
      <c r="F20" s="42"/>
      <c r="G20" s="19" t="s">
        <v>12</v>
      </c>
      <c r="H20" s="19">
        <f>H13*0.08</f>
        <v>43.96</v>
      </c>
      <c r="I20" s="10">
        <v>655</v>
      </c>
      <c r="J20" s="10">
        <f>H20*I20</f>
        <v>28793.8</v>
      </c>
      <c r="L20" s="16"/>
      <c r="M20" s="32"/>
      <c r="N20" s="16"/>
    </row>
    <row r="21" spans="1:16" ht="19.5" customHeight="1" x14ac:dyDescent="0.25">
      <c r="A21" s="19">
        <v>2</v>
      </c>
      <c r="B21" s="40" t="s">
        <v>37</v>
      </c>
      <c r="C21" s="41"/>
      <c r="D21" s="41"/>
      <c r="E21" s="41"/>
      <c r="F21" s="42"/>
      <c r="G21" s="21" t="s">
        <v>12</v>
      </c>
      <c r="H21" s="19">
        <f>H13*0.06</f>
        <v>32.97</v>
      </c>
      <c r="I21" s="20">
        <f>J21/H21</f>
        <v>302.77979981801639</v>
      </c>
      <c r="J21" s="10">
        <v>9982.65</v>
      </c>
      <c r="L21" s="16"/>
      <c r="M21" s="32"/>
      <c r="N21" s="16"/>
    </row>
    <row r="22" spans="1:16" ht="19.5" customHeight="1" x14ac:dyDescent="0.25">
      <c r="A22" s="22">
        <v>3</v>
      </c>
      <c r="B22" s="40" t="s">
        <v>44</v>
      </c>
      <c r="C22" s="41"/>
      <c r="D22" s="41"/>
      <c r="E22" s="41"/>
      <c r="F22" s="42"/>
      <c r="G22" s="22" t="s">
        <v>31</v>
      </c>
      <c r="H22" s="22">
        <f>5.8*1.3</f>
        <v>7.54</v>
      </c>
      <c r="I22" s="10">
        <v>2925</v>
      </c>
      <c r="J22" s="10">
        <f>H22*I22</f>
        <v>22054.5</v>
      </c>
      <c r="L22" s="16"/>
      <c r="M22" s="32"/>
      <c r="N22" s="16"/>
    </row>
    <row r="23" spans="1:16" ht="19.5" customHeight="1" x14ac:dyDescent="0.25">
      <c r="A23" s="19">
        <v>4</v>
      </c>
      <c r="B23" s="40" t="s">
        <v>39</v>
      </c>
      <c r="C23" s="41"/>
      <c r="D23" s="41"/>
      <c r="E23" s="41"/>
      <c r="F23" s="42"/>
      <c r="G23" s="19" t="s">
        <v>12</v>
      </c>
      <c r="H23" s="19">
        <f>H13*0.12</f>
        <v>65.94</v>
      </c>
      <c r="I23" s="20">
        <f>J23/H23</f>
        <v>736.84713375796173</v>
      </c>
      <c r="J23" s="10">
        <v>48587.7</v>
      </c>
      <c r="L23" s="16"/>
      <c r="M23" s="32"/>
      <c r="N23" s="16"/>
    </row>
    <row r="24" spans="1:16" ht="19.5" customHeight="1" x14ac:dyDescent="0.25">
      <c r="A24" s="23">
        <v>5</v>
      </c>
      <c r="B24" s="40" t="s">
        <v>40</v>
      </c>
      <c r="C24" s="41"/>
      <c r="D24" s="41"/>
      <c r="E24" s="41"/>
      <c r="F24" s="42"/>
      <c r="G24" s="23" t="s">
        <v>12</v>
      </c>
      <c r="H24" s="23">
        <f>H13*0.06</f>
        <v>32.97</v>
      </c>
      <c r="I24" s="10">
        <v>740</v>
      </c>
      <c r="J24" s="10">
        <f t="shared" ref="J21:J28" si="1">H24*I24</f>
        <v>24397.8</v>
      </c>
      <c r="L24" s="16"/>
      <c r="M24" s="32"/>
      <c r="N24" s="16"/>
    </row>
    <row r="25" spans="1:16" ht="17.25" customHeight="1" x14ac:dyDescent="0.25">
      <c r="A25" s="22">
        <v>6</v>
      </c>
      <c r="B25" s="37" t="s">
        <v>41</v>
      </c>
      <c r="C25" s="38"/>
      <c r="D25" s="38"/>
      <c r="E25" s="38"/>
      <c r="F25" s="39"/>
      <c r="G25" s="10" t="s">
        <v>18</v>
      </c>
      <c r="H25" s="12">
        <v>172</v>
      </c>
      <c r="I25" s="12">
        <v>230</v>
      </c>
      <c r="J25" s="10">
        <f>H25*I25</f>
        <v>39560</v>
      </c>
      <c r="L25" s="16"/>
      <c r="M25" s="32"/>
      <c r="N25" s="16"/>
      <c r="P25" s="4"/>
    </row>
    <row r="26" spans="1:16" ht="18.75" customHeight="1" x14ac:dyDescent="0.25">
      <c r="A26" s="22">
        <v>7</v>
      </c>
      <c r="B26" s="37" t="s">
        <v>42</v>
      </c>
      <c r="C26" s="38"/>
      <c r="D26" s="38"/>
      <c r="E26" s="38"/>
      <c r="F26" s="39"/>
      <c r="G26" s="10" t="s">
        <v>19</v>
      </c>
      <c r="H26" s="12">
        <v>12</v>
      </c>
      <c r="I26" s="12">
        <v>105</v>
      </c>
      <c r="J26" s="10">
        <f>H26*I26</f>
        <v>1260</v>
      </c>
      <c r="L26" s="16"/>
      <c r="M26" s="32"/>
      <c r="N26" s="16"/>
      <c r="P26" s="4"/>
    </row>
    <row r="27" spans="1:16" ht="17.25" customHeight="1" x14ac:dyDescent="0.25">
      <c r="A27" s="19">
        <v>8</v>
      </c>
      <c r="B27" s="37" t="s">
        <v>28</v>
      </c>
      <c r="C27" s="38"/>
      <c r="D27" s="38"/>
      <c r="E27" s="38"/>
      <c r="F27" s="39"/>
      <c r="G27" s="10" t="s">
        <v>11</v>
      </c>
      <c r="H27" s="12">
        <v>549.5</v>
      </c>
      <c r="I27" s="20">
        <f>J27/H27</f>
        <v>280.9557779799818</v>
      </c>
      <c r="J27" s="10">
        <v>154385.20000000001</v>
      </c>
      <c r="L27" s="16"/>
      <c r="M27" s="32"/>
      <c r="N27" s="16"/>
      <c r="P27" s="4"/>
    </row>
    <row r="28" spans="1:16" ht="17.25" customHeight="1" x14ac:dyDescent="0.25">
      <c r="A28" s="22">
        <v>9</v>
      </c>
      <c r="B28" s="37" t="s">
        <v>29</v>
      </c>
      <c r="C28" s="38"/>
      <c r="D28" s="38"/>
      <c r="E28" s="38"/>
      <c r="F28" s="39"/>
      <c r="G28" s="10" t="s">
        <v>12</v>
      </c>
      <c r="H28" s="12">
        <v>6.4</v>
      </c>
      <c r="I28" s="12">
        <v>1850</v>
      </c>
      <c r="J28" s="10">
        <f t="shared" si="1"/>
        <v>11840</v>
      </c>
      <c r="L28" s="16"/>
      <c r="M28" s="32"/>
      <c r="N28" s="16"/>
      <c r="P28" s="4"/>
    </row>
    <row r="29" spans="1:16" ht="18.75" customHeight="1" x14ac:dyDescent="0.25">
      <c r="A29" s="13"/>
      <c r="B29" s="36" t="s">
        <v>7</v>
      </c>
      <c r="C29" s="36"/>
      <c r="D29" s="36"/>
      <c r="E29" s="36"/>
      <c r="F29" s="36"/>
      <c r="G29" s="36"/>
      <c r="H29" s="36"/>
      <c r="I29" s="36"/>
      <c r="J29" s="10">
        <f>SUM(J20:J28)</f>
        <v>340861.65</v>
      </c>
      <c r="L29" s="16"/>
      <c r="M29" s="16"/>
      <c r="N29" s="16"/>
    </row>
    <row r="30" spans="1:16" ht="18.75" customHeight="1" x14ac:dyDescent="0.25">
      <c r="A30" s="13"/>
      <c r="B30" s="45" t="s">
        <v>38</v>
      </c>
      <c r="C30" s="46"/>
      <c r="D30" s="46"/>
      <c r="E30" s="46"/>
      <c r="F30" s="46"/>
      <c r="G30" s="46"/>
      <c r="H30" s="46"/>
      <c r="I30" s="47"/>
      <c r="J30" s="10">
        <f>J29*0.08</f>
        <v>27268.932000000001</v>
      </c>
      <c r="L30" s="16"/>
      <c r="M30" s="16"/>
      <c r="N30" s="16"/>
    </row>
    <row r="31" spans="1:16" ht="18.75" customHeight="1" x14ac:dyDescent="0.25">
      <c r="A31" s="13"/>
      <c r="B31" s="45" t="s">
        <v>14</v>
      </c>
      <c r="C31" s="46"/>
      <c r="D31" s="46"/>
      <c r="E31" s="46"/>
      <c r="F31" s="46"/>
      <c r="G31" s="46"/>
      <c r="H31" s="46"/>
      <c r="I31" s="47"/>
      <c r="J31" s="34">
        <f>J29+J30</f>
        <v>368130.58200000005</v>
      </c>
      <c r="L31" s="16"/>
      <c r="M31" s="16"/>
      <c r="N31" s="16"/>
    </row>
    <row r="32" spans="1:16" ht="22.5" customHeight="1" x14ac:dyDescent="0.25">
      <c r="A32" s="14"/>
      <c r="B32" s="36" t="s">
        <v>45</v>
      </c>
      <c r="C32" s="36"/>
      <c r="D32" s="36"/>
      <c r="E32" s="36"/>
      <c r="F32" s="36"/>
      <c r="G32" s="36"/>
      <c r="H32" s="36"/>
      <c r="I32" s="36"/>
      <c r="J32" s="35">
        <v>56776.32</v>
      </c>
      <c r="L32" s="33"/>
      <c r="M32" s="16"/>
      <c r="N32" s="16"/>
    </row>
    <row r="33" spans="1:14" ht="21.75" customHeight="1" x14ac:dyDescent="0.25">
      <c r="A33" s="14"/>
      <c r="B33" s="36" t="s">
        <v>17</v>
      </c>
      <c r="C33" s="36"/>
      <c r="D33" s="36"/>
      <c r="E33" s="36"/>
      <c r="F33" s="36"/>
      <c r="G33" s="36"/>
      <c r="H33" s="36"/>
      <c r="I33" s="36"/>
      <c r="J33" s="35">
        <v>599998</v>
      </c>
      <c r="L33" s="33"/>
      <c r="M33" s="16"/>
      <c r="N33" s="16"/>
    </row>
    <row r="34" spans="1:14" ht="21.75" customHeight="1" x14ac:dyDescent="0.25">
      <c r="A34" s="8"/>
      <c r="B34" s="17"/>
      <c r="C34" s="17"/>
      <c r="D34" s="17"/>
      <c r="E34" s="17"/>
      <c r="F34" s="17"/>
      <c r="G34" s="17"/>
      <c r="H34" s="17"/>
      <c r="I34" s="17"/>
      <c r="J34" s="18"/>
      <c r="L34" s="7"/>
    </row>
    <row r="35" spans="1:14" x14ac:dyDescent="0.25">
      <c r="A35" s="15"/>
      <c r="B35" s="15"/>
      <c r="C35" s="15"/>
      <c r="D35" s="15"/>
      <c r="E35" s="15"/>
      <c r="F35" s="15"/>
      <c r="G35" s="15"/>
      <c r="H35" s="3"/>
      <c r="I35" s="15"/>
      <c r="J35" s="15"/>
    </row>
    <row r="36" spans="1:14" s="16" customFormat="1" x14ac:dyDescent="0.25">
      <c r="A36" s="15"/>
      <c r="B36" s="43" t="s">
        <v>8</v>
      </c>
      <c r="C36" s="43"/>
      <c r="D36" s="43"/>
      <c r="E36" s="15"/>
      <c r="F36" s="15"/>
      <c r="G36" s="15"/>
      <c r="H36" s="44" t="s">
        <v>9</v>
      </c>
      <c r="I36" s="44"/>
      <c r="J36" s="44"/>
    </row>
    <row r="37" spans="1:14" s="16" customFormat="1" x14ac:dyDescent="0.25">
      <c r="A37" s="15"/>
      <c r="B37" s="15"/>
      <c r="C37" s="15"/>
      <c r="D37" s="15"/>
      <c r="E37" s="15"/>
      <c r="F37" s="15"/>
      <c r="G37" s="15"/>
      <c r="H37" s="3"/>
      <c r="I37" s="15"/>
      <c r="J37" s="15"/>
    </row>
    <row r="38" spans="1:14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4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35">
    <mergeCell ref="A1:J1"/>
    <mergeCell ref="A2:J2"/>
    <mergeCell ref="B5:F5"/>
    <mergeCell ref="A3:J3"/>
    <mergeCell ref="I4:J4"/>
    <mergeCell ref="B17:I17"/>
    <mergeCell ref="B6:F6"/>
    <mergeCell ref="B7:F7"/>
    <mergeCell ref="B13:F13"/>
    <mergeCell ref="B11:F11"/>
    <mergeCell ref="B8:F8"/>
    <mergeCell ref="B9:F9"/>
    <mergeCell ref="B12:F12"/>
    <mergeCell ref="B10:F10"/>
    <mergeCell ref="B36:D36"/>
    <mergeCell ref="H36:J36"/>
    <mergeCell ref="B31:I31"/>
    <mergeCell ref="B29:I29"/>
    <mergeCell ref="B30:I30"/>
    <mergeCell ref="B33:I33"/>
    <mergeCell ref="B14:F14"/>
    <mergeCell ref="B27:F27"/>
    <mergeCell ref="B23:F23"/>
    <mergeCell ref="B32:I32"/>
    <mergeCell ref="B28:F28"/>
    <mergeCell ref="B25:F25"/>
    <mergeCell ref="B26:F26"/>
    <mergeCell ref="B15:F15"/>
    <mergeCell ref="B24:F24"/>
    <mergeCell ref="B22:F22"/>
    <mergeCell ref="B16:I16"/>
    <mergeCell ref="B20:F20"/>
    <mergeCell ref="B21:F21"/>
    <mergeCell ref="B19:F19"/>
    <mergeCell ref="B18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ГПБ</cp:lastModifiedBy>
  <cp:lastPrinted>2021-09-14T10:11:34Z</cp:lastPrinted>
  <dcterms:created xsi:type="dcterms:W3CDTF">2014-02-01T18:15:28Z</dcterms:created>
  <dcterms:modified xsi:type="dcterms:W3CDTF">2021-09-14T10:13:59Z</dcterms:modified>
</cp:coreProperties>
</file>