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Оля\Desktop\проект\"/>
    </mc:Choice>
  </mc:AlternateContent>
  <xr:revisionPtr revIDLastSave="0" documentId="8_{BCBABD7F-DA21-47E9-96C0-26097485B7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9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D10" i="1"/>
  <c r="E9" i="1"/>
  <c r="F9" i="1" s="1"/>
  <c r="F8" i="1"/>
  <c r="E7" i="1"/>
  <c r="F7" i="1" s="1"/>
  <c r="F6" i="1"/>
  <c r="E5" i="1"/>
  <c r="D5" i="1"/>
  <c r="F5" i="1" s="1"/>
  <c r="F4" i="1"/>
  <c r="E3" i="1"/>
  <c r="F3" i="1" s="1"/>
  <c r="F31" i="1" l="1"/>
  <c r="F30" i="1"/>
  <c r="F32" i="1" s="1"/>
</calcChain>
</file>

<file path=xl/sharedStrings.xml><?xml version="1.0" encoding="utf-8"?>
<sst xmlns="http://schemas.openxmlformats.org/spreadsheetml/2006/main" count="65" uniqueCount="43">
  <si>
    <t>№ 
п/п</t>
  </si>
  <si>
    <t>Всього:</t>
  </si>
  <si>
    <t>Непередбачені 
витрати: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</si>
  <si>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</si>
  <si>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</si>
  <si>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</si>
  <si>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</si>
  <si>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</si>
  <si>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</si>
  <si>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</si>
  <si>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Влаштування дорожнього покриття з дрібно розмірних фігурних елементів (бруківка, плитка) (влаштування корита, основи, бордюрю, бруківки)</t>
  </si>
  <si>
    <t>Посадка саджанця</t>
  </si>
  <si>
    <t>Ландшафтне вирівнювання ділянки+засадження газону</t>
  </si>
  <si>
    <t>Фарбування елементів благоустрою</t>
  </si>
  <si>
    <t>Монтаж гумової плитки</t>
  </si>
  <si>
    <t>Саджанець дерева</t>
  </si>
  <si>
    <t>Спортивний комплекс СВК 14</t>
  </si>
  <si>
    <t>Огорожа для гойдалки</t>
  </si>
  <si>
    <t>Огорожа від дороги</t>
  </si>
  <si>
    <t>Урна для сміття</t>
  </si>
  <si>
    <t>Велосипедна парковка</t>
  </si>
  <si>
    <t>Спортивний комплекс для малюків</t>
  </si>
  <si>
    <t>Лавка зигзаг</t>
  </si>
  <si>
    <t xml:space="preserve">Лавка зі спинкою </t>
  </si>
  <si>
    <t>Стіл для гри в шахи</t>
  </si>
  <si>
    <t>Пісочниця з навісом і накриттям</t>
  </si>
  <si>
    <t xml:space="preserve">Баскетбольне кільце </t>
  </si>
  <si>
    <t>Карусель дитяча</t>
  </si>
  <si>
    <t xml:space="preserve">Стійки для волейбольної сітки </t>
  </si>
  <si>
    <t>Плитка гумова 500 х 500 х 40 мм</t>
  </si>
  <si>
    <t>Фарба для фарбування елементів благоустрою</t>
  </si>
  <si>
    <t>Клей для гумової плитки</t>
  </si>
  <si>
    <t>Демонтаж старого обладнання та вивіз металобрухту</t>
  </si>
  <si>
    <t>Монтаж обладнання (орієнтовний)</t>
  </si>
  <si>
    <t>Доставка обладнання (орієнтовна)</t>
  </si>
  <si>
    <t>ПКД</t>
  </si>
  <si>
    <t>Загалом:</t>
  </si>
  <si>
    <t>Од. вим</t>
  </si>
  <si>
    <t>м2</t>
  </si>
  <si>
    <t>шт.</t>
  </si>
  <si>
    <t>л</t>
  </si>
  <si>
    <t>кг</t>
  </si>
  <si>
    <t>послуга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</si>
</sst>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4" fillId="3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4" borderId="17" xfId="0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/>
    </xf>
    <xf numFmtId="0" fontId="4" fillId="4" borderId="17" xfId="0" applyFont="1" applyFill="1" applyBorder="1" applyAlignment="1">
      <alignment vertical="top" wrapText="1"/>
    </xf>
    <xf numFmtId="0" fontId="5" fillId="4" borderId="17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0" fillId="2" borderId="0" xfId="0" applyFont="1" applyFill="1" applyBorder="1" applyAlignment="1"/>
    <xf numFmtId="0" fontId="3" fillId="3" borderId="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H28" sqref="H28"/>
    </sheetView>
  </sheetViews>
  <sheetFormatPr defaultRowHeight="15" x14ac:dyDescent="0.25"/>
  <cols>
    <col min="1" max="1" width="3.7109375" customWidth="1"/>
    <col min="2" max="2" width="28.85546875" customWidth="1"/>
    <col min="3" max="3" width="13.42578125" customWidth="1"/>
    <col min="4" max="4" width="10.140625" customWidth="1"/>
    <col min="5" max="5" width="10.5703125" customWidth="1"/>
    <col min="6" max="6" width="12.7109375" customWidth="1"/>
    <col min="7" max="7" width="10.28515625" customWidth="1"/>
    <col min="8" max="8" width="10.7109375" customWidth="1"/>
    <col min="9" max="9" width="11.7109375" customWidth="1"/>
  </cols>
  <sheetData>
    <row r="1" spans="1:9" ht="15.75" thickBot="1" x14ac:dyDescent="0.3">
      <c r="A1" s="1"/>
      <c r="B1" s="2"/>
      <c r="C1" s="29"/>
      <c r="D1" s="13" t="s">
        <v>6</v>
      </c>
      <c r="E1" s="14"/>
      <c r="F1" s="15"/>
      <c r="G1" s="16" t="s">
        <v>7</v>
      </c>
      <c r="H1" s="17"/>
      <c r="I1" s="18"/>
    </row>
    <row r="2" spans="1:9" s="7" customFormat="1" ht="36.75" thickBot="1" x14ac:dyDescent="0.25">
      <c r="A2" s="30" t="s">
        <v>0</v>
      </c>
      <c r="B2" s="33" t="s">
        <v>9</v>
      </c>
      <c r="C2" s="34" t="s">
        <v>37</v>
      </c>
      <c r="D2" s="31" t="s">
        <v>4</v>
      </c>
      <c r="E2" s="5" t="s">
        <v>3</v>
      </c>
      <c r="F2" s="6" t="s">
        <v>8</v>
      </c>
      <c r="G2" s="12" t="s">
        <v>4</v>
      </c>
      <c r="H2" s="5" t="s">
        <v>5</v>
      </c>
      <c r="I2" s="6" t="s">
        <v>8</v>
      </c>
    </row>
    <row r="3" spans="1:9" ht="70.5" customHeight="1" x14ac:dyDescent="0.25">
      <c r="A3" s="4">
        <v>1</v>
      </c>
      <c r="B3" s="32" t="s">
        <v>10</v>
      </c>
      <c r="C3" s="19" t="s">
        <v>38</v>
      </c>
      <c r="D3" s="20">
        <v>1500</v>
      </c>
      <c r="E3" s="20">
        <f>1.6*(44+19+15)</f>
        <v>124.80000000000001</v>
      </c>
      <c r="F3" s="21">
        <f>D3*E3</f>
        <v>187200.00000000003</v>
      </c>
      <c r="G3" s="3"/>
      <c r="H3" s="4"/>
      <c r="I3" s="4"/>
    </row>
    <row r="4" spans="1:9" x14ac:dyDescent="0.25">
      <c r="A4" s="4">
        <v>2</v>
      </c>
      <c r="B4" s="19" t="s">
        <v>11</v>
      </c>
      <c r="C4" s="19" t="s">
        <v>39</v>
      </c>
      <c r="D4" s="20">
        <v>800</v>
      </c>
      <c r="E4" s="20">
        <v>3</v>
      </c>
      <c r="F4" s="21">
        <f>D4*E4</f>
        <v>2400</v>
      </c>
      <c r="G4" s="9"/>
      <c r="H4" s="8"/>
      <c r="I4" s="8"/>
    </row>
    <row r="5" spans="1:9" ht="41.25" customHeight="1" x14ac:dyDescent="0.25">
      <c r="A5" s="8">
        <v>3</v>
      </c>
      <c r="B5" s="19" t="s">
        <v>12</v>
      </c>
      <c r="C5" s="19" t="s">
        <v>38</v>
      </c>
      <c r="D5" s="20">
        <f>50+35</f>
        <v>85</v>
      </c>
      <c r="E5" s="20">
        <f>143</f>
        <v>143</v>
      </c>
      <c r="F5" s="21">
        <f>D5*E5</f>
        <v>12155</v>
      </c>
      <c r="G5" s="9"/>
      <c r="H5" s="8"/>
      <c r="I5" s="8"/>
    </row>
    <row r="6" spans="1:9" ht="32.25" customHeight="1" x14ac:dyDescent="0.25">
      <c r="A6" s="8">
        <v>4</v>
      </c>
      <c r="B6" s="19" t="s">
        <v>13</v>
      </c>
      <c r="C6" s="19" t="s">
        <v>39</v>
      </c>
      <c r="D6" s="20">
        <v>300</v>
      </c>
      <c r="E6" s="20">
        <v>10</v>
      </c>
      <c r="F6" s="21">
        <f>D6*E6</f>
        <v>3000</v>
      </c>
      <c r="G6" s="9"/>
      <c r="H6" s="8"/>
      <c r="I6" s="8"/>
    </row>
    <row r="7" spans="1:9" ht="23.25" customHeight="1" x14ac:dyDescent="0.25">
      <c r="A7" s="8">
        <v>5</v>
      </c>
      <c r="B7" s="19" t="s">
        <v>14</v>
      </c>
      <c r="C7" s="19" t="s">
        <v>38</v>
      </c>
      <c r="D7" s="20">
        <v>80</v>
      </c>
      <c r="E7" s="20">
        <f>11*2.5</f>
        <v>27.5</v>
      </c>
      <c r="F7" s="21">
        <f>D7*E7</f>
        <v>2200</v>
      </c>
      <c r="G7" s="9"/>
      <c r="H7" s="8"/>
      <c r="I7" s="8"/>
    </row>
    <row r="8" spans="1:9" x14ac:dyDescent="0.25">
      <c r="A8" s="8">
        <v>6</v>
      </c>
      <c r="B8" s="22" t="s">
        <v>15</v>
      </c>
      <c r="C8" s="19" t="s">
        <v>39</v>
      </c>
      <c r="D8" s="20">
        <v>5000</v>
      </c>
      <c r="E8" s="20">
        <v>3</v>
      </c>
      <c r="F8" s="21">
        <f>D8*E8</f>
        <v>15000</v>
      </c>
      <c r="G8" s="9"/>
      <c r="H8" s="8"/>
      <c r="I8" s="8"/>
    </row>
    <row r="9" spans="1:9" x14ac:dyDescent="0.25">
      <c r="A9" s="8">
        <v>7</v>
      </c>
      <c r="B9" s="19" t="s">
        <v>16</v>
      </c>
      <c r="C9" s="19" t="s">
        <v>39</v>
      </c>
      <c r="D9" s="20">
        <v>58872</v>
      </c>
      <c r="E9" s="20">
        <f>1</f>
        <v>1</v>
      </c>
      <c r="F9" s="21">
        <f t="shared" ref="F9:F24" si="0">D9*E9</f>
        <v>58872</v>
      </c>
      <c r="G9" s="9"/>
      <c r="H9" s="8"/>
      <c r="I9" s="8"/>
    </row>
    <row r="10" spans="1:9" x14ac:dyDescent="0.25">
      <c r="A10" s="8">
        <v>8</v>
      </c>
      <c r="B10" s="19" t="s">
        <v>17</v>
      </c>
      <c r="C10" s="19" t="s">
        <v>39</v>
      </c>
      <c r="D10" s="20">
        <f>1400</f>
        <v>1400</v>
      </c>
      <c r="E10" s="20">
        <v>7</v>
      </c>
      <c r="F10" s="21">
        <f t="shared" si="0"/>
        <v>9800</v>
      </c>
      <c r="G10" s="9"/>
      <c r="H10" s="8"/>
      <c r="I10" s="8"/>
    </row>
    <row r="11" spans="1:9" x14ac:dyDescent="0.25">
      <c r="A11" s="8">
        <v>9</v>
      </c>
      <c r="B11" s="19" t="s">
        <v>18</v>
      </c>
      <c r="C11" s="19" t="s">
        <v>39</v>
      </c>
      <c r="D11" s="20">
        <v>1400</v>
      </c>
      <c r="E11" s="20">
        <v>17</v>
      </c>
      <c r="F11" s="21">
        <f t="shared" si="0"/>
        <v>23800</v>
      </c>
      <c r="G11" s="9"/>
      <c r="H11" s="8"/>
      <c r="I11" s="8"/>
    </row>
    <row r="12" spans="1:9" x14ac:dyDescent="0.25">
      <c r="A12" s="8">
        <v>10</v>
      </c>
      <c r="B12" s="22" t="s">
        <v>19</v>
      </c>
      <c r="C12" s="19" t="s">
        <v>39</v>
      </c>
      <c r="D12" s="20">
        <v>1000</v>
      </c>
      <c r="E12" s="20">
        <v>2</v>
      </c>
      <c r="F12" s="21">
        <f t="shared" si="0"/>
        <v>2000</v>
      </c>
      <c r="G12" s="9"/>
      <c r="H12" s="8"/>
      <c r="I12" s="8"/>
    </row>
    <row r="13" spans="1:9" x14ac:dyDescent="0.25">
      <c r="A13" s="8">
        <v>11</v>
      </c>
      <c r="B13" s="22" t="s">
        <v>20</v>
      </c>
      <c r="C13" s="19" t="s">
        <v>39</v>
      </c>
      <c r="D13" s="20">
        <v>3450</v>
      </c>
      <c r="E13" s="20">
        <v>1</v>
      </c>
      <c r="F13" s="21">
        <f t="shared" si="0"/>
        <v>3450</v>
      </c>
      <c r="G13" s="9"/>
      <c r="H13" s="8"/>
      <c r="I13" s="8"/>
    </row>
    <row r="14" spans="1:9" ht="24" x14ac:dyDescent="0.25">
      <c r="A14" s="8">
        <v>12</v>
      </c>
      <c r="B14" s="19" t="s">
        <v>21</v>
      </c>
      <c r="C14" s="19" t="s">
        <v>39</v>
      </c>
      <c r="D14" s="20">
        <v>12000</v>
      </c>
      <c r="E14" s="20">
        <v>1</v>
      </c>
      <c r="F14" s="21">
        <f t="shared" si="0"/>
        <v>12000</v>
      </c>
      <c r="G14" s="9"/>
      <c r="H14" s="8"/>
      <c r="I14" s="8"/>
    </row>
    <row r="15" spans="1:9" x14ac:dyDescent="0.25">
      <c r="A15" s="8">
        <v>13</v>
      </c>
      <c r="B15" s="19" t="s">
        <v>22</v>
      </c>
      <c r="C15" s="19" t="s">
        <v>39</v>
      </c>
      <c r="D15" s="20">
        <v>5450</v>
      </c>
      <c r="E15" s="20">
        <v>1</v>
      </c>
      <c r="F15" s="21">
        <f t="shared" si="0"/>
        <v>5450</v>
      </c>
      <c r="G15" s="9"/>
      <c r="H15" s="8"/>
      <c r="I15" s="8"/>
    </row>
    <row r="16" spans="1:9" x14ac:dyDescent="0.25">
      <c r="A16" s="8">
        <v>14</v>
      </c>
      <c r="B16" s="19" t="s">
        <v>23</v>
      </c>
      <c r="C16" s="19" t="s">
        <v>39</v>
      </c>
      <c r="D16" s="20">
        <v>2550</v>
      </c>
      <c r="E16" s="20">
        <v>5</v>
      </c>
      <c r="F16" s="21">
        <f t="shared" si="0"/>
        <v>12750</v>
      </c>
      <c r="G16" s="9"/>
      <c r="H16" s="8"/>
      <c r="I16" s="8"/>
    </row>
    <row r="17" spans="1:9" x14ac:dyDescent="0.25">
      <c r="A17" s="8">
        <v>15</v>
      </c>
      <c r="B17" s="19" t="s">
        <v>24</v>
      </c>
      <c r="C17" s="19" t="s">
        <v>39</v>
      </c>
      <c r="D17" s="20">
        <v>7900</v>
      </c>
      <c r="E17" s="20">
        <v>1</v>
      </c>
      <c r="F17" s="21">
        <f t="shared" si="0"/>
        <v>7900</v>
      </c>
      <c r="G17" s="9"/>
      <c r="H17" s="8"/>
      <c r="I17" s="8"/>
    </row>
    <row r="18" spans="1:9" x14ac:dyDescent="0.25">
      <c r="A18" s="8">
        <v>16</v>
      </c>
      <c r="B18" s="19" t="s">
        <v>25</v>
      </c>
      <c r="C18" s="19" t="s">
        <v>39</v>
      </c>
      <c r="D18" s="20">
        <v>4932</v>
      </c>
      <c r="E18" s="20">
        <v>1</v>
      </c>
      <c r="F18" s="21">
        <f t="shared" si="0"/>
        <v>4932</v>
      </c>
      <c r="G18" s="9"/>
      <c r="H18" s="8"/>
      <c r="I18" s="8"/>
    </row>
    <row r="19" spans="1:9" x14ac:dyDescent="0.25">
      <c r="A19" s="8">
        <v>17</v>
      </c>
      <c r="B19" s="19" t="s">
        <v>26</v>
      </c>
      <c r="C19" s="19" t="s">
        <v>39</v>
      </c>
      <c r="D19" s="20">
        <v>5350</v>
      </c>
      <c r="E19" s="20">
        <v>1</v>
      </c>
      <c r="F19" s="21">
        <f t="shared" si="0"/>
        <v>5350</v>
      </c>
      <c r="G19" s="9"/>
      <c r="H19" s="8"/>
      <c r="I19" s="8"/>
    </row>
    <row r="20" spans="1:9" x14ac:dyDescent="0.25">
      <c r="A20" s="8">
        <v>18</v>
      </c>
      <c r="B20" s="19" t="s">
        <v>27</v>
      </c>
      <c r="C20" s="19" t="s">
        <v>39</v>
      </c>
      <c r="D20" s="20">
        <v>9650</v>
      </c>
      <c r="E20" s="20">
        <v>1</v>
      </c>
      <c r="F20" s="21">
        <f t="shared" si="0"/>
        <v>9650</v>
      </c>
      <c r="G20" s="9"/>
      <c r="H20" s="8"/>
      <c r="I20" s="8"/>
    </row>
    <row r="21" spans="1:9" ht="23.25" customHeight="1" x14ac:dyDescent="0.25">
      <c r="A21" s="8">
        <v>19</v>
      </c>
      <c r="B21" s="19" t="s">
        <v>28</v>
      </c>
      <c r="C21" s="19" t="s">
        <v>39</v>
      </c>
      <c r="D21" s="20">
        <v>6850</v>
      </c>
      <c r="E21" s="20">
        <v>1</v>
      </c>
      <c r="F21" s="21">
        <f t="shared" si="0"/>
        <v>6850</v>
      </c>
      <c r="G21" s="9"/>
      <c r="H21" s="8"/>
      <c r="I21" s="8"/>
    </row>
    <row r="22" spans="1:9" x14ac:dyDescent="0.25">
      <c r="A22" s="8">
        <v>20</v>
      </c>
      <c r="B22" s="19" t="s">
        <v>29</v>
      </c>
      <c r="C22" s="19" t="s">
        <v>38</v>
      </c>
      <c r="D22" s="20">
        <v>650</v>
      </c>
      <c r="E22" s="20">
        <v>27.5</v>
      </c>
      <c r="F22" s="21">
        <f t="shared" si="0"/>
        <v>17875</v>
      </c>
      <c r="G22" s="9"/>
      <c r="H22" s="8"/>
      <c r="I22" s="8"/>
    </row>
    <row r="23" spans="1:9" ht="24" x14ac:dyDescent="0.25">
      <c r="A23" s="8">
        <v>21</v>
      </c>
      <c r="B23" s="19" t="s">
        <v>30</v>
      </c>
      <c r="C23" s="19" t="s">
        <v>40</v>
      </c>
      <c r="D23" s="20">
        <v>200</v>
      </c>
      <c r="E23" s="20">
        <v>10</v>
      </c>
      <c r="F23" s="21">
        <f t="shared" si="0"/>
        <v>2000</v>
      </c>
      <c r="G23" s="9"/>
      <c r="H23" s="8"/>
      <c r="I23" s="8"/>
    </row>
    <row r="24" spans="1:9" x14ac:dyDescent="0.25">
      <c r="A24" s="8">
        <v>22</v>
      </c>
      <c r="B24" s="19" t="s">
        <v>31</v>
      </c>
      <c r="C24" s="19" t="s">
        <v>41</v>
      </c>
      <c r="D24" s="20">
        <v>110</v>
      </c>
      <c r="E24" s="20">
        <v>150.15</v>
      </c>
      <c r="F24" s="21">
        <f t="shared" si="0"/>
        <v>16516.5</v>
      </c>
      <c r="G24" s="9"/>
      <c r="H24" s="8"/>
      <c r="I24" s="8"/>
    </row>
    <row r="25" spans="1:9" ht="24" x14ac:dyDescent="0.25">
      <c r="A25" s="8">
        <v>23</v>
      </c>
      <c r="B25" s="19" t="s">
        <v>32</v>
      </c>
      <c r="C25" s="19" t="s">
        <v>42</v>
      </c>
      <c r="D25" s="20">
        <v>5000</v>
      </c>
      <c r="E25" s="20">
        <v>1</v>
      </c>
      <c r="F25" s="21">
        <f>D25*E25</f>
        <v>5000</v>
      </c>
      <c r="G25" s="9"/>
      <c r="H25" s="8"/>
      <c r="I25" s="8"/>
    </row>
    <row r="26" spans="1:9" ht="24" x14ac:dyDescent="0.25">
      <c r="A26" s="8">
        <v>24</v>
      </c>
      <c r="B26" s="19" t="s">
        <v>33</v>
      </c>
      <c r="C26" s="19" t="s">
        <v>42</v>
      </c>
      <c r="D26" s="20">
        <v>24500</v>
      </c>
      <c r="E26" s="20">
        <v>1</v>
      </c>
      <c r="F26" s="21">
        <f>D26*E26</f>
        <v>24500</v>
      </c>
      <c r="G26" s="9"/>
      <c r="H26" s="8"/>
      <c r="I26" s="8"/>
    </row>
    <row r="27" spans="1:9" ht="24" x14ac:dyDescent="0.25">
      <c r="A27" s="8">
        <v>25</v>
      </c>
      <c r="B27" s="19" t="s">
        <v>34</v>
      </c>
      <c r="C27" s="19" t="s">
        <v>42</v>
      </c>
      <c r="D27" s="20">
        <v>24000</v>
      </c>
      <c r="E27" s="20">
        <v>1</v>
      </c>
      <c r="F27" s="21">
        <f>D27*E27</f>
        <v>24000</v>
      </c>
      <c r="G27" s="9"/>
      <c r="H27" s="8"/>
      <c r="I27" s="8"/>
    </row>
    <row r="28" spans="1:9" x14ac:dyDescent="0.25">
      <c r="A28" s="8"/>
      <c r="B28" s="23"/>
      <c r="C28" s="23"/>
      <c r="D28" s="25"/>
      <c r="E28" s="25"/>
      <c r="F28" s="26"/>
      <c r="G28" s="9"/>
      <c r="H28" s="8"/>
      <c r="I28" s="8"/>
    </row>
    <row r="29" spans="1:9" ht="15.75" x14ac:dyDescent="0.25">
      <c r="A29" s="10"/>
      <c r="B29" s="27" t="s">
        <v>1</v>
      </c>
      <c r="C29" s="27"/>
      <c r="D29" s="25"/>
      <c r="E29" s="25"/>
      <c r="F29" s="28">
        <f>SUM(F3:F28)</f>
        <v>474650.5</v>
      </c>
      <c r="G29" s="9"/>
      <c r="H29" s="8"/>
      <c r="I29" s="8"/>
    </row>
    <row r="30" spans="1:9" ht="30.75" customHeight="1" x14ac:dyDescent="0.25">
      <c r="A30" s="11"/>
      <c r="B30" s="24" t="s">
        <v>2</v>
      </c>
      <c r="C30" s="24"/>
      <c r="D30" s="25"/>
      <c r="E30" s="25"/>
      <c r="F30" s="28">
        <f>F29*0.15</f>
        <v>71197.574999999997</v>
      </c>
      <c r="G30" s="9"/>
      <c r="H30" s="8"/>
      <c r="I30" s="8"/>
    </row>
    <row r="31" spans="1:9" ht="30.75" customHeight="1" x14ac:dyDescent="0.25">
      <c r="A31" s="11"/>
      <c r="B31" s="24" t="s">
        <v>35</v>
      </c>
      <c r="C31" s="24"/>
      <c r="D31" s="25"/>
      <c r="E31" s="25"/>
      <c r="F31" s="28">
        <f>F29*0.05</f>
        <v>23732.525000000001</v>
      </c>
      <c r="G31" s="9"/>
      <c r="H31" s="8"/>
      <c r="I31" s="8"/>
    </row>
    <row r="32" spans="1:9" ht="15.75" x14ac:dyDescent="0.25">
      <c r="A32" s="10"/>
      <c r="B32" s="27" t="s">
        <v>36</v>
      </c>
      <c r="C32" s="27"/>
      <c r="D32" s="25"/>
      <c r="E32" s="25"/>
      <c r="F32" s="28">
        <f>SUM(F29:F31)</f>
        <v>569580.6</v>
      </c>
      <c r="G32" s="9"/>
      <c r="H32" s="8"/>
      <c r="I32" s="8"/>
    </row>
  </sheetData>
  <mergeCells count="2">
    <mergeCell ref="D1:F1"/>
    <mergeCell ref="G1:I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Оля</cp:lastModifiedBy>
  <cp:lastPrinted>2016-09-24T18:37:54Z</cp:lastPrinted>
  <dcterms:created xsi:type="dcterms:W3CDTF">2016-09-21T11:18:44Z</dcterms:created>
  <dcterms:modified xsi:type="dcterms:W3CDTF">2020-09-15T09:35:13Z</dcterms:modified>
</cp:coreProperties>
</file>