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61" i="1"/>
  <c r="G60"/>
  <c r="G59"/>
  <c r="G57"/>
  <c r="G56"/>
  <c r="G54"/>
  <c r="G47"/>
  <c r="G46"/>
  <c r="G45"/>
  <c r="G44"/>
  <c r="G43"/>
  <c r="G31"/>
  <c r="G34" s="1"/>
  <c r="G21"/>
  <c r="G20"/>
  <c r="G19"/>
  <c r="G18"/>
  <c r="G17"/>
  <c r="G16"/>
  <c r="G15"/>
  <c r="G14"/>
  <c r="G13"/>
  <c r="G12"/>
  <c r="G8"/>
  <c r="G48" l="1"/>
</calcChain>
</file>

<file path=xl/sharedStrings.xml><?xml version="1.0" encoding="utf-8"?>
<sst xmlns="http://schemas.openxmlformats.org/spreadsheetml/2006/main" count="103" uniqueCount="74">
  <si>
    <t>статті витрат</t>
  </si>
  <si>
    <t>кількість</t>
  </si>
  <si>
    <t>м3</t>
  </si>
  <si>
    <t>планування території</t>
  </si>
  <si>
    <t>м2</t>
  </si>
  <si>
    <t>ціна з ПДВ</t>
  </si>
  <si>
    <t>сума з ПДВ</t>
  </si>
  <si>
    <t>один. виміру</t>
  </si>
  <si>
    <t>пісок (100 мм)</t>
  </si>
  <si>
    <t>щебінь (фр. 20-40, 150мм)</t>
  </si>
  <si>
    <t>БР 100.20.8 бортовий камень</t>
  </si>
  <si>
    <t>Бетон В15</t>
  </si>
  <si>
    <t>мп</t>
  </si>
  <si>
    <t>Влаштування щебеневої основи 150мм</t>
  </si>
  <si>
    <t>Плівка п/е 100 мкм</t>
  </si>
  <si>
    <t>Сітка d4 150*150</t>
  </si>
  <si>
    <t>Демпфенна стрічка (5мм)</t>
  </si>
  <si>
    <t>Товарний бетон М300 Р4</t>
  </si>
  <si>
    <t>Джгут з вспіненого поліетілену (6мм)</t>
  </si>
  <si>
    <t>м.п.</t>
  </si>
  <si>
    <t>л.</t>
  </si>
  <si>
    <t>Герметик поліуретановй</t>
  </si>
  <si>
    <t>шт.</t>
  </si>
  <si>
    <t>Плівка п/е 150 мкм</t>
  </si>
  <si>
    <t>Комплекс робіт з влашування промислової бетонної основи з поверхневим затиранням</t>
  </si>
  <si>
    <t>Транспортні витрати</t>
  </si>
  <si>
    <t>Бетононасос</t>
  </si>
  <si>
    <t>м/змін.</t>
  </si>
  <si>
    <t>Загальна сума за об'єкт</t>
  </si>
  <si>
    <t>І.</t>
  </si>
  <si>
    <t>ІІ.</t>
  </si>
  <si>
    <t>Плитка гумова пазл 20мм</t>
  </si>
  <si>
    <t>к-сть</t>
  </si>
  <si>
    <t>ціна/грн.</t>
  </si>
  <si>
    <t>сума/грн.</t>
  </si>
  <si>
    <t>код</t>
  </si>
  <si>
    <t>ПГП-20</t>
  </si>
  <si>
    <t>Клей до плитки</t>
  </si>
  <si>
    <t>К-002</t>
  </si>
  <si>
    <t>Доставка</t>
  </si>
  <si>
    <t>Монтаж</t>
  </si>
  <si>
    <t>*</t>
  </si>
  <si>
    <t>Стійки волейбольні  3020*230*100мм</t>
  </si>
  <si>
    <t>Універсальний вуличний тренажер 2340*1300*1140мм</t>
  </si>
  <si>
    <t>Загальна сума за обладнання (включно з додатковим*) з доставкою і монтажем:</t>
  </si>
  <si>
    <t>Влаштування бортового камню</t>
  </si>
  <si>
    <t>Сума за матеріали:</t>
  </si>
  <si>
    <t>Обладнання ігрового майданчика гумовим покриттям</t>
  </si>
  <si>
    <t>Грунтовка епоксидна</t>
  </si>
  <si>
    <t xml:space="preserve">Сітка для волейбола 9,5х1м, РР 2,5мм, чарунка 10х10см, метал.трос </t>
  </si>
  <si>
    <t>ІІІ.</t>
  </si>
  <si>
    <t>товар</t>
  </si>
  <si>
    <t xml:space="preserve">Секція "ДУОС" 200х50мм 5мм/4мм/5мм 2,03м/2,50м оц.+ПП RAL 6005 зелений </t>
  </si>
  <si>
    <t xml:space="preserve">Секція "ДУОС" 200х50мм 5мм/4мм/5мм 1,03м/2,50м оц.+ПП RAL 6005 зелений </t>
  </si>
  <si>
    <t xml:space="preserve">Стовп "СТАНДАРТ КОЛОР" 80х60мм 4м оц.+ПП RAL 6005 зелений </t>
  </si>
  <si>
    <t xml:space="preserve">Кріплення 80х60мм "ДУОС" оц.+ПП RAL 6005 зелений </t>
  </si>
  <si>
    <t>Хвіртка "ДУОС" 200х50мм 5мм/4мм/5мм 2,0м/1,0м оц.+ПП RAL 6005 зелений + замок врізний KALE</t>
  </si>
  <si>
    <t>Разом:</t>
  </si>
  <si>
    <t xml:space="preserve">прим. Без урахування запропонованої постачальником знижки 20% </t>
  </si>
  <si>
    <t>Огорожа спортивного майданчика (комплектація)</t>
  </si>
  <si>
    <t>IV.</t>
  </si>
  <si>
    <t>Огорожа спортивного майданчика (роботи)</t>
  </si>
  <si>
    <t>Монтаж огорожи</t>
  </si>
  <si>
    <t>Монтаж хвіртки</t>
  </si>
  <si>
    <t>розрахунок на підставі комерційної пропозиції "СіткаЗахід" № С3-10068373 від 31.08.2020 (додається)</t>
  </si>
  <si>
    <t>розрахунок на підставі комерційної пропозиції "СпортСіті" (додається)</t>
  </si>
  <si>
    <t>розрахунок на підставі комерційної пропозиції "СіткаЗахід" № С3-10068270 від 31.08.2020 (додається)</t>
  </si>
  <si>
    <t>Влаштування основи ігрового майданчика</t>
  </si>
  <si>
    <t>Разом по розділах I-IV:</t>
  </si>
  <si>
    <r>
      <t xml:space="preserve">Додаткове обладнання для спортивного майданчика (спонсорська допомога </t>
    </r>
    <r>
      <rPr>
        <b/>
        <i/>
        <sz val="11"/>
        <color theme="1"/>
        <rFont val="Calibri"/>
        <family val="2"/>
        <charset val="204"/>
        <scheme val="minor"/>
      </rPr>
      <t>"</t>
    </r>
    <r>
      <rPr>
        <i/>
        <sz val="11"/>
        <color theme="1"/>
        <rFont val="Calibri"/>
        <family val="2"/>
        <charset val="204"/>
        <scheme val="minor"/>
      </rPr>
      <t>СпортСіті"):</t>
    </r>
  </si>
  <si>
    <t>Загалом по проекту:</t>
  </si>
  <si>
    <t>Кошторис по проекту "Моршинська, 12"</t>
  </si>
  <si>
    <t>м.пог.</t>
  </si>
  <si>
    <t>Непередбачені вирати (16%):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</si>
</sst>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2" fontId="1" fillId="0" borderId="0" xfId="0" applyNumberFormat="1" applyFont="1"/>
    <xf numFmtId="0" fontId="1" fillId="0" borderId="0" xfId="0" applyFont="1" applyAlignment="1">
      <alignment horizontal="center"/>
    </xf>
    <xf numFmtId="0" fontId="1" fillId="0" borderId="1" xfId="0" applyFont="1" applyBorder="1"/>
    <xf numFmtId="0" fontId="0" fillId="0" borderId="1" xfId="0" applyBorder="1"/>
    <xf numFmtId="0" fontId="0" fillId="0" borderId="1" xfId="0" applyBorder="1" applyAlignment="1">
      <alignment horizontal="left"/>
    </xf>
    <xf numFmtId="0" fontId="1" fillId="0" borderId="0" xfId="0" applyFont="1" applyAlignment="1">
      <alignment horizontal="right" vertical="center"/>
    </xf>
    <xf numFmtId="2" fontId="0" fillId="0" borderId="1" xfId="0" applyNumberFormat="1" applyBorder="1"/>
    <xf numFmtId="2" fontId="0" fillId="0" borderId="1" xfId="0" applyNumberFormat="1" applyBorder="1" applyAlignment="1">
      <alignment horizontal="right"/>
    </xf>
    <xf numFmtId="0" fontId="2" fillId="0" borderId="0" xfId="0" applyFont="1"/>
    <xf numFmtId="1" fontId="0" fillId="0" borderId="1" xfId="0" applyNumberFormat="1" applyBorder="1"/>
    <xf numFmtId="0" fontId="1" fillId="0" borderId="2" xfId="0" applyFont="1" applyFill="1" applyBorder="1"/>
    <xf numFmtId="0" fontId="0" fillId="0" borderId="2" xfId="0" applyFill="1" applyBorder="1"/>
    <xf numFmtId="2" fontId="0" fillId="0" borderId="2" xfId="0" applyNumberFormat="1" applyFill="1" applyBorder="1"/>
    <xf numFmtId="2" fontId="0" fillId="0" borderId="2" xfId="0" applyNumberFormat="1" applyFill="1" applyBorder="1" applyAlignment="1">
      <alignment horizontal="right"/>
    </xf>
    <xf numFmtId="2" fontId="0" fillId="0" borderId="0" xfId="0" applyNumberFormat="1"/>
    <xf numFmtId="0" fontId="1" fillId="0" borderId="0" xfId="0" applyFont="1" applyFill="1" applyBorder="1"/>
    <xf numFmtId="0" fontId="1" fillId="0" borderId="0" xfId="0" applyFont="1" applyAlignment="1">
      <alignment horizontal="right"/>
    </xf>
    <xf numFmtId="0" fontId="0" fillId="0" borderId="1" xfId="0" applyFont="1" applyBorder="1"/>
    <xf numFmtId="0" fontId="1" fillId="0" borderId="1" xfId="0" applyFont="1" applyFill="1" applyBorder="1"/>
    <xf numFmtId="0" fontId="0" fillId="0" borderId="1" xfId="0" applyFill="1" applyBorder="1"/>
    <xf numFmtId="2" fontId="0" fillId="0" borderId="1" xfId="0" applyNumberFormat="1" applyFill="1" applyBorder="1"/>
    <xf numFmtId="2" fontId="0" fillId="0" borderId="1" xfId="0" applyNumberFormat="1" applyFill="1" applyBorder="1" applyAlignment="1">
      <alignment horizontal="right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wrapText="1"/>
    </xf>
    <xf numFmtId="2" fontId="1" fillId="0" borderId="1" xfId="0" applyNumberFormat="1" applyFont="1" applyBorder="1"/>
    <xf numFmtId="0" fontId="1" fillId="0" borderId="0" xfId="0" applyFont="1" applyBorder="1" applyAlignment="1">
      <alignment horizontal="right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/>
    </xf>
    <xf numFmtId="0" fontId="0" fillId="0" borderId="0" xfId="0" applyBorder="1"/>
    <xf numFmtId="0" fontId="0" fillId="0" borderId="0" xfId="0" applyBorder="1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top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right" wrapText="1"/>
    </xf>
    <xf numFmtId="0" fontId="0" fillId="0" borderId="1" xfId="0" applyFont="1" applyFill="1" applyBorder="1" applyAlignment="1">
      <alignment horizontal="right"/>
    </xf>
    <xf numFmtId="0" fontId="3" fillId="0" borderId="0" xfId="0" applyFont="1"/>
    <xf numFmtId="0" fontId="3" fillId="0" borderId="0" xfId="0" applyFont="1" applyFill="1" applyBorder="1"/>
    <xf numFmtId="0" fontId="4" fillId="0" borderId="0" xfId="0" applyFont="1"/>
    <xf numFmtId="0" fontId="4" fillId="0" borderId="0" xfId="0" applyFont="1" applyFill="1" applyBorder="1"/>
    <xf numFmtId="0" fontId="3" fillId="0" borderId="0" xfId="0" applyFont="1" applyFill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3"/>
  <sheetViews>
    <sheetView tabSelected="1" topLeftCell="A13" workbookViewId="0">
      <selection activeCell="I62" sqref="I62"/>
    </sheetView>
  </sheetViews>
  <sheetFormatPr defaultRowHeight="14.4"/>
  <cols>
    <col min="2" max="2" width="44.109375" customWidth="1"/>
    <col min="3" max="3" width="7.21875" customWidth="1"/>
    <col min="4" max="4" width="8.44140625" customWidth="1"/>
    <col min="5" max="5" width="8.21875" customWidth="1"/>
    <col min="6" max="6" width="8.109375" customWidth="1"/>
    <col min="7" max="7" width="10.5546875" customWidth="1"/>
    <col min="8" max="8" width="9.44140625" bestFit="1" customWidth="1"/>
    <col min="9" max="9" width="12.77734375" customWidth="1"/>
  </cols>
  <sheetData>
    <row r="1" spans="1:10" ht="18">
      <c r="B1" s="10" t="s">
        <v>71</v>
      </c>
    </row>
    <row r="2" spans="1:10">
      <c r="H2" s="3"/>
      <c r="I2" s="3"/>
    </row>
    <row r="3" spans="1:10">
      <c r="A3" s="3" t="s">
        <v>29</v>
      </c>
      <c r="B3" s="41" t="s">
        <v>67</v>
      </c>
      <c r="C3" s="1"/>
      <c r="D3" s="1"/>
      <c r="E3" s="1"/>
      <c r="F3" s="1"/>
      <c r="G3" s="1"/>
      <c r="H3" s="1"/>
    </row>
    <row r="4" spans="1:10">
      <c r="B4" s="39" t="s">
        <v>65</v>
      </c>
    </row>
    <row r="5" spans="1:10" ht="28.8">
      <c r="A5" s="5"/>
      <c r="B5" s="28" t="s">
        <v>0</v>
      </c>
      <c r="C5" s="29" t="s">
        <v>7</v>
      </c>
      <c r="D5" s="28" t="s">
        <v>1</v>
      </c>
      <c r="E5" s="29" t="s">
        <v>5</v>
      </c>
      <c r="F5" s="19"/>
      <c r="G5" s="29" t="s">
        <v>6</v>
      </c>
    </row>
    <row r="6" spans="1:10">
      <c r="A6" s="4">
        <v>1</v>
      </c>
      <c r="B6" s="4" t="s">
        <v>3</v>
      </c>
      <c r="C6" s="5" t="s">
        <v>4</v>
      </c>
      <c r="D6" s="8">
        <v>280</v>
      </c>
      <c r="E6" s="9">
        <v>40</v>
      </c>
      <c r="F6" s="9"/>
      <c r="G6" s="9">
        <v>11200</v>
      </c>
      <c r="H6" s="1"/>
      <c r="I6" s="1"/>
      <c r="J6" s="1"/>
    </row>
    <row r="7" spans="1:10">
      <c r="A7" s="4">
        <v>2</v>
      </c>
      <c r="B7" s="4" t="s">
        <v>8</v>
      </c>
      <c r="C7" s="5" t="s">
        <v>2</v>
      </c>
      <c r="D7" s="8">
        <v>24</v>
      </c>
      <c r="E7" s="9">
        <v>340</v>
      </c>
      <c r="F7" s="9"/>
      <c r="G7" s="9">
        <v>8160</v>
      </c>
      <c r="H7" s="1"/>
      <c r="I7" s="1"/>
      <c r="J7" s="1"/>
    </row>
    <row r="8" spans="1:10">
      <c r="A8" s="4">
        <v>3</v>
      </c>
      <c r="B8" s="4" t="s">
        <v>9</v>
      </c>
      <c r="C8" s="5" t="s">
        <v>2</v>
      </c>
      <c r="D8" s="8">
        <v>45</v>
      </c>
      <c r="E8" s="9">
        <v>890</v>
      </c>
      <c r="F8" s="9"/>
      <c r="G8" s="9">
        <f t="shared" ref="G8:G21" si="0">D8*E8</f>
        <v>40050</v>
      </c>
      <c r="H8" s="1"/>
      <c r="I8" s="1"/>
      <c r="J8" s="1"/>
    </row>
    <row r="9" spans="1:10">
      <c r="A9" s="4">
        <v>4</v>
      </c>
      <c r="B9" s="4" t="s">
        <v>10</v>
      </c>
      <c r="C9" s="5" t="s">
        <v>22</v>
      </c>
      <c r="D9" s="11">
        <v>62</v>
      </c>
      <c r="E9" s="9">
        <v>145</v>
      </c>
      <c r="F9" s="9"/>
      <c r="G9" s="9">
        <v>8990</v>
      </c>
      <c r="H9" s="1"/>
      <c r="I9" s="1"/>
      <c r="J9" s="1"/>
    </row>
    <row r="10" spans="1:10">
      <c r="A10" s="4">
        <v>5</v>
      </c>
      <c r="B10" s="4" t="s">
        <v>11</v>
      </c>
      <c r="C10" s="5" t="s">
        <v>2</v>
      </c>
      <c r="D10" s="8">
        <v>1.5</v>
      </c>
      <c r="E10" s="9">
        <v>2100</v>
      </c>
      <c r="F10" s="9"/>
      <c r="G10" s="9">
        <v>3150</v>
      </c>
      <c r="H10" s="1"/>
      <c r="I10" s="1"/>
      <c r="J10" s="1"/>
    </row>
    <row r="11" spans="1:10">
      <c r="A11" s="12">
        <v>6</v>
      </c>
      <c r="B11" s="12" t="s">
        <v>45</v>
      </c>
      <c r="C11" s="13" t="s">
        <v>12</v>
      </c>
      <c r="D11" s="14">
        <v>62</v>
      </c>
      <c r="E11" s="15">
        <v>80</v>
      </c>
      <c r="G11" s="15">
        <v>4960</v>
      </c>
      <c r="H11" s="1"/>
      <c r="I11" s="1"/>
      <c r="J11" s="1"/>
    </row>
    <row r="12" spans="1:10">
      <c r="A12" s="4">
        <v>7</v>
      </c>
      <c r="B12" s="4" t="s">
        <v>13</v>
      </c>
      <c r="C12" s="5" t="s">
        <v>2</v>
      </c>
      <c r="D12" s="8">
        <v>240</v>
      </c>
      <c r="E12" s="9">
        <v>70</v>
      </c>
      <c r="F12" s="9"/>
      <c r="G12" s="9">
        <f t="shared" si="0"/>
        <v>16800</v>
      </c>
      <c r="H12" s="1"/>
      <c r="I12" s="1"/>
      <c r="J12" s="1"/>
    </row>
    <row r="13" spans="1:10">
      <c r="A13" s="4">
        <v>8</v>
      </c>
      <c r="B13" s="4" t="s">
        <v>14</v>
      </c>
      <c r="C13" s="6" t="s">
        <v>4</v>
      </c>
      <c r="D13" s="8">
        <v>260</v>
      </c>
      <c r="E13" s="9">
        <v>4.5999999999999996</v>
      </c>
      <c r="F13" s="9"/>
      <c r="G13" s="9">
        <f t="shared" si="0"/>
        <v>1196</v>
      </c>
      <c r="H13" s="7"/>
      <c r="I13" s="1"/>
      <c r="J13" s="1"/>
    </row>
    <row r="14" spans="1:10">
      <c r="A14" s="4">
        <v>9</v>
      </c>
      <c r="B14" s="4" t="s">
        <v>15</v>
      </c>
      <c r="C14" s="5" t="s">
        <v>4</v>
      </c>
      <c r="D14" s="8">
        <v>240</v>
      </c>
      <c r="E14" s="9">
        <v>40</v>
      </c>
      <c r="F14" s="9"/>
      <c r="G14" s="9">
        <f t="shared" si="0"/>
        <v>9600</v>
      </c>
      <c r="H14" s="1"/>
      <c r="I14" s="1"/>
      <c r="J14" s="1"/>
    </row>
    <row r="15" spans="1:10">
      <c r="A15" s="4">
        <v>10</v>
      </c>
      <c r="B15" s="4" t="s">
        <v>16</v>
      </c>
      <c r="C15" s="5" t="s">
        <v>4</v>
      </c>
      <c r="D15" s="8">
        <v>20</v>
      </c>
      <c r="E15" s="9">
        <v>20</v>
      </c>
      <c r="F15" s="9"/>
      <c r="G15" s="9">
        <f t="shared" si="0"/>
        <v>400</v>
      </c>
      <c r="H15" s="1"/>
      <c r="I15" s="1"/>
      <c r="J15" s="1"/>
    </row>
    <row r="16" spans="1:10">
      <c r="A16" s="4">
        <v>11</v>
      </c>
      <c r="B16" s="4" t="s">
        <v>17</v>
      </c>
      <c r="C16" s="5" t="s">
        <v>2</v>
      </c>
      <c r="D16" s="8">
        <v>26</v>
      </c>
      <c r="E16" s="9">
        <v>2200</v>
      </c>
      <c r="F16" s="9"/>
      <c r="G16" s="9">
        <f t="shared" si="0"/>
        <v>57200</v>
      </c>
      <c r="H16" s="1"/>
      <c r="I16" s="27"/>
      <c r="J16" s="1"/>
    </row>
    <row r="17" spans="1:7">
      <c r="A17" s="20">
        <v>12</v>
      </c>
      <c r="B17" s="20" t="s">
        <v>18</v>
      </c>
      <c r="C17" s="21" t="s">
        <v>19</v>
      </c>
      <c r="D17" s="22">
        <v>240</v>
      </c>
      <c r="E17" s="23">
        <v>2.95</v>
      </c>
      <c r="F17" s="5"/>
      <c r="G17" s="23">
        <f t="shared" si="0"/>
        <v>708</v>
      </c>
    </row>
    <row r="18" spans="1:7">
      <c r="A18" s="20">
        <v>13</v>
      </c>
      <c r="B18" s="20" t="s">
        <v>48</v>
      </c>
      <c r="C18" s="21" t="s">
        <v>20</v>
      </c>
      <c r="D18" s="22">
        <v>2</v>
      </c>
      <c r="E18" s="23">
        <v>195</v>
      </c>
      <c r="F18" s="5"/>
      <c r="G18" s="23">
        <f t="shared" si="0"/>
        <v>390</v>
      </c>
    </row>
    <row r="19" spans="1:7">
      <c r="A19" s="20">
        <v>14</v>
      </c>
      <c r="B19" s="20" t="s">
        <v>21</v>
      </c>
      <c r="C19" s="21" t="s">
        <v>22</v>
      </c>
      <c r="D19" s="22">
        <v>12</v>
      </c>
      <c r="E19" s="23">
        <v>195</v>
      </c>
      <c r="F19" s="5"/>
      <c r="G19" s="23">
        <f t="shared" si="0"/>
        <v>2340</v>
      </c>
    </row>
    <row r="20" spans="1:7">
      <c r="A20" s="20">
        <v>15</v>
      </c>
      <c r="B20" s="20" t="s">
        <v>23</v>
      </c>
      <c r="C20" s="21" t="s">
        <v>4</v>
      </c>
      <c r="D20" s="22">
        <v>240</v>
      </c>
      <c r="E20" s="23">
        <v>11</v>
      </c>
      <c r="F20" s="5"/>
      <c r="G20" s="23">
        <f t="shared" si="0"/>
        <v>2640</v>
      </c>
    </row>
    <row r="21" spans="1:7" ht="28.8">
      <c r="A21" s="24">
        <v>16</v>
      </c>
      <c r="B21" s="25" t="s">
        <v>24</v>
      </c>
      <c r="C21" s="21" t="s">
        <v>4</v>
      </c>
      <c r="D21" s="22">
        <v>240</v>
      </c>
      <c r="E21" s="23">
        <v>180</v>
      </c>
      <c r="F21" s="5"/>
      <c r="G21" s="23">
        <f t="shared" si="0"/>
        <v>43200</v>
      </c>
    </row>
    <row r="22" spans="1:7">
      <c r="A22" s="20">
        <v>17</v>
      </c>
      <c r="B22" s="20" t="s">
        <v>25</v>
      </c>
      <c r="C22" s="5"/>
      <c r="D22" s="5"/>
      <c r="E22" s="5"/>
      <c r="F22" s="5"/>
      <c r="G22" s="8">
        <v>14000</v>
      </c>
    </row>
    <row r="23" spans="1:7">
      <c r="A23" s="20">
        <v>18</v>
      </c>
      <c r="B23" s="20" t="s">
        <v>26</v>
      </c>
      <c r="C23" s="5" t="s">
        <v>27</v>
      </c>
      <c r="D23" s="22">
        <v>1</v>
      </c>
      <c r="E23" s="23">
        <v>9500</v>
      </c>
      <c r="F23" s="5"/>
      <c r="G23" s="8">
        <v>9500</v>
      </c>
    </row>
    <row r="24" spans="1:7">
      <c r="A24" s="5"/>
      <c r="B24" s="20" t="s">
        <v>28</v>
      </c>
      <c r="C24" s="5"/>
      <c r="D24" s="5"/>
      <c r="E24" s="5"/>
      <c r="F24" s="5"/>
      <c r="G24" s="26">
        <v>234484</v>
      </c>
    </row>
    <row r="26" spans="1:7">
      <c r="A26" s="3" t="s">
        <v>30</v>
      </c>
      <c r="B26" s="42" t="s">
        <v>47</v>
      </c>
    </row>
    <row r="27" spans="1:7">
      <c r="A27" s="3"/>
      <c r="B27" s="39" t="s">
        <v>65</v>
      </c>
    </row>
    <row r="28" spans="1:7">
      <c r="A28" s="32"/>
      <c r="B28" s="32"/>
      <c r="C28" s="32"/>
      <c r="D28" s="30" t="s">
        <v>32</v>
      </c>
      <c r="E28" s="30" t="s">
        <v>33</v>
      </c>
      <c r="F28" s="30" t="s">
        <v>35</v>
      </c>
      <c r="G28" s="30" t="s">
        <v>34</v>
      </c>
    </row>
    <row r="29" spans="1:7">
      <c r="A29" s="5">
        <v>1</v>
      </c>
      <c r="B29" s="20" t="s">
        <v>31</v>
      </c>
      <c r="C29" s="5"/>
      <c r="D29" s="5">
        <v>240</v>
      </c>
      <c r="E29" s="8">
        <v>600</v>
      </c>
      <c r="F29" s="30" t="s">
        <v>36</v>
      </c>
      <c r="G29" s="8">
        <v>144000</v>
      </c>
    </row>
    <row r="30" spans="1:7">
      <c r="A30" s="5">
        <v>2</v>
      </c>
      <c r="B30" s="20" t="s">
        <v>37</v>
      </c>
      <c r="C30" s="5"/>
      <c r="D30" s="5">
        <v>76</v>
      </c>
      <c r="E30" s="8">
        <v>210</v>
      </c>
      <c r="F30" s="30" t="s">
        <v>38</v>
      </c>
      <c r="G30" s="8">
        <v>15960</v>
      </c>
    </row>
    <row r="31" spans="1:7">
      <c r="A31" s="5"/>
      <c r="B31" s="20" t="s">
        <v>46</v>
      </c>
      <c r="C31" s="5"/>
      <c r="D31" s="5"/>
      <c r="E31" s="5"/>
      <c r="F31" s="5"/>
      <c r="G31" s="8">
        <f>G29+G30</f>
        <v>159960</v>
      </c>
    </row>
    <row r="32" spans="1:7">
      <c r="A32" s="5">
        <v>3</v>
      </c>
      <c r="B32" s="20" t="s">
        <v>39</v>
      </c>
      <c r="C32" s="5"/>
      <c r="D32" s="5"/>
      <c r="E32" s="5"/>
      <c r="F32" s="5"/>
      <c r="G32" s="8">
        <v>12000</v>
      </c>
    </row>
    <row r="33" spans="1:8">
      <c r="A33" s="5">
        <v>4</v>
      </c>
      <c r="B33" s="20" t="s">
        <v>40</v>
      </c>
      <c r="C33" s="5"/>
      <c r="D33" s="5">
        <v>240</v>
      </c>
      <c r="E33" s="8">
        <v>200</v>
      </c>
      <c r="F33" s="5"/>
      <c r="G33" s="8">
        <v>48000</v>
      </c>
    </row>
    <row r="34" spans="1:8" ht="28.8">
      <c r="A34" s="5"/>
      <c r="B34" s="25" t="s">
        <v>44</v>
      </c>
      <c r="C34" s="5"/>
      <c r="D34" s="5"/>
      <c r="E34" s="5"/>
      <c r="F34" s="5"/>
      <c r="G34" s="26">
        <f>G31+G32+G33</f>
        <v>219960</v>
      </c>
    </row>
    <row r="35" spans="1:8">
      <c r="A35" s="33" t="s">
        <v>41</v>
      </c>
      <c r="B35" s="40" t="s">
        <v>69</v>
      </c>
      <c r="C35" s="32"/>
      <c r="D35" s="32"/>
      <c r="E35" s="32"/>
      <c r="F35" s="32"/>
      <c r="G35" s="32"/>
      <c r="H35" s="32"/>
    </row>
    <row r="36" spans="1:8">
      <c r="A36" s="5">
        <v>1</v>
      </c>
      <c r="B36" s="20" t="s">
        <v>42</v>
      </c>
      <c r="C36" s="5"/>
      <c r="D36" s="5">
        <v>2</v>
      </c>
      <c r="E36" s="5"/>
      <c r="F36" s="5"/>
      <c r="G36" s="5"/>
    </row>
    <row r="37" spans="1:8" ht="28.8">
      <c r="A37" s="5">
        <v>2</v>
      </c>
      <c r="B37" s="25" t="s">
        <v>49</v>
      </c>
      <c r="C37" s="5"/>
      <c r="D37" s="31">
        <v>1</v>
      </c>
      <c r="E37" s="5"/>
      <c r="F37" s="5"/>
      <c r="G37" s="5"/>
    </row>
    <row r="38" spans="1:8">
      <c r="A38" s="5">
        <v>3</v>
      </c>
      <c r="B38" s="20" t="s">
        <v>43</v>
      </c>
      <c r="C38" s="5"/>
      <c r="D38" s="5">
        <v>1</v>
      </c>
      <c r="E38" s="5"/>
      <c r="F38" s="5"/>
      <c r="G38" s="5"/>
    </row>
    <row r="40" spans="1:8">
      <c r="A40" s="3" t="s">
        <v>50</v>
      </c>
      <c r="B40" s="41" t="s">
        <v>59</v>
      </c>
    </row>
    <row r="41" spans="1:8">
      <c r="B41" s="39" t="s">
        <v>64</v>
      </c>
    </row>
    <row r="42" spans="1:8" ht="28.8">
      <c r="A42" s="5"/>
      <c r="B42" s="28" t="s">
        <v>51</v>
      </c>
      <c r="C42" s="29" t="s">
        <v>7</v>
      </c>
      <c r="D42" s="28" t="s">
        <v>1</v>
      </c>
      <c r="E42" s="34" t="s">
        <v>5</v>
      </c>
      <c r="F42" s="5"/>
      <c r="G42" s="34" t="s">
        <v>6</v>
      </c>
    </row>
    <row r="43" spans="1:8" ht="28.8">
      <c r="A43" s="35">
        <v>1</v>
      </c>
      <c r="B43" s="36" t="s">
        <v>52</v>
      </c>
      <c r="C43" s="21" t="s">
        <v>22</v>
      </c>
      <c r="D43" s="11">
        <v>10</v>
      </c>
      <c r="E43" s="8">
        <v>1035</v>
      </c>
      <c r="F43" s="5"/>
      <c r="G43" s="8">
        <f>E43*D43</f>
        <v>10350</v>
      </c>
    </row>
    <row r="44" spans="1:8" ht="28.8">
      <c r="A44" s="35">
        <v>2</v>
      </c>
      <c r="B44" s="36" t="s">
        <v>53</v>
      </c>
      <c r="C44" s="21" t="s">
        <v>22</v>
      </c>
      <c r="D44" s="11">
        <v>10</v>
      </c>
      <c r="E44" s="8">
        <v>550</v>
      </c>
      <c r="F44" s="5"/>
      <c r="G44" s="8">
        <f>E44*D44</f>
        <v>5500</v>
      </c>
    </row>
    <row r="45" spans="1:8" ht="28.8">
      <c r="A45" s="35">
        <v>3</v>
      </c>
      <c r="B45" s="25" t="s">
        <v>54</v>
      </c>
      <c r="C45" s="21" t="s">
        <v>22</v>
      </c>
      <c r="D45" s="11">
        <v>11</v>
      </c>
      <c r="E45" s="8">
        <v>1000</v>
      </c>
      <c r="F45" s="5"/>
      <c r="G45" s="8">
        <f>E45*D45</f>
        <v>11000</v>
      </c>
    </row>
    <row r="46" spans="1:8" ht="28.8">
      <c r="A46" s="35">
        <v>4</v>
      </c>
      <c r="B46" s="36" t="s">
        <v>55</v>
      </c>
      <c r="C46" s="21" t="s">
        <v>22</v>
      </c>
      <c r="D46" s="11">
        <v>70</v>
      </c>
      <c r="E46" s="8">
        <v>34</v>
      </c>
      <c r="F46" s="5"/>
      <c r="G46" s="8">
        <f>E46*D46</f>
        <v>2380</v>
      </c>
    </row>
    <row r="47" spans="1:8" ht="43.2">
      <c r="A47" s="35">
        <v>5</v>
      </c>
      <c r="B47" s="36" t="s">
        <v>56</v>
      </c>
      <c r="C47" s="21" t="s">
        <v>22</v>
      </c>
      <c r="D47" s="11">
        <v>1</v>
      </c>
      <c r="E47" s="8">
        <v>4920</v>
      </c>
      <c r="F47" s="5"/>
      <c r="G47" s="8">
        <f>E47</f>
        <v>4920</v>
      </c>
    </row>
    <row r="48" spans="1:8">
      <c r="A48" s="5"/>
      <c r="B48" s="37" t="s">
        <v>57</v>
      </c>
      <c r="C48" s="5"/>
      <c r="D48" s="5"/>
      <c r="E48" s="5"/>
      <c r="F48" s="5"/>
      <c r="G48" s="26">
        <f>G43+G44+G45+G46+G47</f>
        <v>34150</v>
      </c>
    </row>
    <row r="49" spans="1:9">
      <c r="B49" s="43" t="s">
        <v>58</v>
      </c>
    </row>
    <row r="50" spans="1:9">
      <c r="I50" s="2"/>
    </row>
    <row r="51" spans="1:9">
      <c r="A51" s="18" t="s">
        <v>60</v>
      </c>
      <c r="B51" s="1" t="s">
        <v>61</v>
      </c>
    </row>
    <row r="52" spans="1:9">
      <c r="A52" s="39" t="s">
        <v>66</v>
      </c>
    </row>
    <row r="53" spans="1:9" ht="28.8">
      <c r="A53" s="5"/>
      <c r="B53" s="28" t="s">
        <v>51</v>
      </c>
      <c r="C53" s="29" t="s">
        <v>7</v>
      </c>
      <c r="D53" s="28" t="s">
        <v>1</v>
      </c>
      <c r="E53" s="34" t="s">
        <v>5</v>
      </c>
      <c r="F53" s="5"/>
      <c r="G53" s="34" t="s">
        <v>6</v>
      </c>
    </row>
    <row r="54" spans="1:9">
      <c r="A54" s="5">
        <v>1</v>
      </c>
      <c r="B54" s="4" t="s">
        <v>62</v>
      </c>
      <c r="C54" s="5" t="s">
        <v>72</v>
      </c>
      <c r="D54" s="5">
        <v>50</v>
      </c>
      <c r="E54" s="8">
        <v>290</v>
      </c>
      <c r="F54" s="5"/>
      <c r="G54" s="8">
        <f>E54*D54</f>
        <v>14500</v>
      </c>
    </row>
    <row r="55" spans="1:9">
      <c r="A55" s="5">
        <v>2</v>
      </c>
      <c r="B55" s="4" t="s">
        <v>63</v>
      </c>
      <c r="C55" s="5" t="s">
        <v>22</v>
      </c>
      <c r="D55" s="5">
        <v>1</v>
      </c>
      <c r="E55" s="8">
        <v>1800</v>
      </c>
      <c r="F55" s="5"/>
      <c r="G55" s="8">
        <v>1800</v>
      </c>
    </row>
    <row r="56" spans="1:9">
      <c r="A56" s="5">
        <v>4</v>
      </c>
      <c r="B56" s="4" t="s">
        <v>11</v>
      </c>
      <c r="C56" s="19" t="s">
        <v>2</v>
      </c>
      <c r="D56" s="5">
        <v>4</v>
      </c>
      <c r="E56" s="9">
        <v>2200</v>
      </c>
      <c r="F56" s="5"/>
      <c r="G56" s="8">
        <f>E56*D56</f>
        <v>8800</v>
      </c>
    </row>
    <row r="57" spans="1:9">
      <c r="A57" s="5"/>
      <c r="B57" s="38" t="s">
        <v>57</v>
      </c>
      <c r="C57" s="5"/>
      <c r="D57" s="5"/>
      <c r="E57" s="5"/>
      <c r="F57" s="5"/>
      <c r="G57" s="26">
        <f>G54+G55+G56</f>
        <v>25100</v>
      </c>
    </row>
    <row r="59" spans="1:9">
      <c r="B59" s="1" t="s">
        <v>68</v>
      </c>
      <c r="G59" s="2">
        <f>G24+G34+G48+G57</f>
        <v>513694</v>
      </c>
    </row>
    <row r="60" spans="1:9">
      <c r="B60" s="17" t="s">
        <v>73</v>
      </c>
      <c r="G60" s="2">
        <f>G59*0.16</f>
        <v>82191.040000000008</v>
      </c>
    </row>
    <row r="61" spans="1:9">
      <c r="B61" s="17" t="s">
        <v>70</v>
      </c>
      <c r="G61" s="2">
        <f>G59+G60</f>
        <v>595885.04</v>
      </c>
      <c r="H61" s="16"/>
      <c r="I61" s="16"/>
    </row>
    <row r="63" spans="1:9">
      <c r="I63" s="16"/>
    </row>
  </sheetData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2020-09-08T08:04:47Z</dcterms:modified>
</cp:coreProperties>
</file>