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inkpad T470s\Desktop\ОСББ ПЕРФЕЦЬКОГО 2-А\Громадський Бюджет Львова\благоустрій (Перфецького,2а) - перероблений\"/>
    </mc:Choice>
  </mc:AlternateContent>
  <bookViews>
    <workbookView xWindow="0" yWindow="0" windowWidth="10932" windowHeight="83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61" i="1" l="1"/>
  <c r="I59" i="1"/>
  <c r="I57" i="1"/>
  <c r="G10" i="1" l="1"/>
  <c r="G11" i="1"/>
  <c r="H11" i="1" s="1"/>
  <c r="G12" i="1"/>
  <c r="H12" i="1" s="1"/>
  <c r="G13" i="1"/>
  <c r="H13" i="1" l="1"/>
  <c r="I13" i="1" s="1"/>
  <c r="I12" i="1"/>
  <c r="I11" i="1"/>
  <c r="H10" i="1"/>
  <c r="I10" i="1" s="1"/>
  <c r="I50" i="1"/>
  <c r="I51" i="1"/>
  <c r="G9" i="1"/>
  <c r="H9" i="1" s="1"/>
  <c r="G14" i="1"/>
  <c r="H14" i="1" s="1"/>
  <c r="G15" i="1"/>
  <c r="H15" i="1" s="1"/>
  <c r="G16" i="1"/>
  <c r="H16" i="1" s="1"/>
  <c r="I16" i="1" s="1"/>
  <c r="I15" i="1" l="1"/>
  <c r="I14" i="1"/>
  <c r="I9" i="1"/>
  <c r="G17" i="1"/>
  <c r="G18" i="1"/>
  <c r="H18" i="1" s="1"/>
  <c r="H17" i="1" l="1"/>
  <c r="I17" i="1" s="1"/>
  <c r="I18" i="1"/>
  <c r="G20" i="1" l="1"/>
  <c r="H20" i="1" s="1"/>
  <c r="I20" i="1" l="1"/>
  <c r="I52" i="1"/>
  <c r="G8" i="1" l="1"/>
  <c r="H8" i="1" l="1"/>
  <c r="I8" i="1" s="1"/>
  <c r="I32" i="1"/>
  <c r="G19" i="1"/>
  <c r="H19" i="1" s="1"/>
  <c r="G21" i="1"/>
  <c r="H21" i="1" l="1"/>
  <c r="I21" i="1" s="1"/>
  <c r="I19" i="1"/>
  <c r="I40" i="1"/>
  <c r="I42" i="1" s="1"/>
  <c r="I43" i="1" s="1"/>
  <c r="I49" i="1"/>
  <c r="I54" i="1" l="1"/>
  <c r="I55" i="1" s="1"/>
  <c r="I34" i="1"/>
  <c r="I35" i="1" s="1"/>
  <c r="I23" i="1" l="1"/>
  <c r="I24" i="1" s="1"/>
</calcChain>
</file>

<file path=xl/sharedStrings.xml><?xml version="1.0" encoding="utf-8"?>
<sst xmlns="http://schemas.openxmlformats.org/spreadsheetml/2006/main" count="86" uniqueCount="43">
  <si>
    <t>шт.</t>
  </si>
  <si>
    <t>сума:</t>
  </si>
  <si>
    <t>разом</t>
  </si>
  <si>
    <t>№</t>
  </si>
  <si>
    <t>Товар (роботи, послуги)</t>
  </si>
  <si>
    <t>Од.вим.</t>
  </si>
  <si>
    <t>К-сть</t>
  </si>
  <si>
    <t>Ціна, грн</t>
  </si>
  <si>
    <t>Знижка, грн.</t>
  </si>
  <si>
    <t>Сума зі знижкою, грн</t>
  </si>
  <si>
    <t>послуга</t>
  </si>
  <si>
    <t>м.кв.</t>
  </si>
  <si>
    <t>Ціна зі знижкою, грн</t>
  </si>
  <si>
    <t>Монтаж гумового покриття на підготовлену основу майданчиків</t>
  </si>
  <si>
    <t>Сума, грн</t>
  </si>
  <si>
    <t>Доставка (приблизна ціна)!!!</t>
  </si>
  <si>
    <t xml:space="preserve">Монтаж обладнання </t>
  </si>
  <si>
    <t>Ігровий комплекс жовто-блакитний "Гномик-NEW" InterAtletika T802 NEW</t>
  </si>
  <si>
    <t>Будиночок-альтанка "Бджілка" InterAtletika ТЕ305</t>
  </si>
  <si>
    <t>Пісочниця середня InterAtletika ТЕ302</t>
  </si>
  <si>
    <t>Гойдалки подвійні зі спинками на ланцюгах InterAtletika ТЕ407М</t>
  </si>
  <si>
    <t>Карусель InterAtletika ТЕ211</t>
  </si>
  <si>
    <t>Гойдалка-балансир InterAtletika TE201</t>
  </si>
  <si>
    <t>Бруси InterAtletika SM105</t>
  </si>
  <si>
    <t>Турнік InterAtletika SM117</t>
  </si>
  <si>
    <t>Упор для преса InterAtletika SM125</t>
  </si>
  <si>
    <t>Жим сидячи від грудей - Тяга зверху InterAtletika SM101-102</t>
  </si>
  <si>
    <t>ОБЛАДНАННЯ ДЛЯ МАЙДАНЧИКА. (виробник "InterAtletika", Україна)</t>
  </si>
  <si>
    <t>Знижка 15%</t>
  </si>
  <si>
    <t>ДОСТАВКА ОБЛАДНАННЯ І ПЛИТКИ ГУМОВОЇ (М.ЧЕРНІГІВ, М.БРОВАРИ, М.БУЧА - М.ЛЬВІВ)</t>
  </si>
  <si>
    <t>ГУМОВЕ ПОКРИТТЯ ДЛЯ МАЙДАНЧИКА (виробник ВК "УкрПлит", Україна)</t>
  </si>
  <si>
    <t xml:space="preserve">МОНТАЖ ОБЛАДНАННЯ І ГУМОВОГО ПОКРИТТЯ </t>
  </si>
  <si>
    <t>Демонтаж старого обладнання</t>
  </si>
  <si>
    <t>Підготовка основи майданчика</t>
  </si>
  <si>
    <t>Пісочний столик "Мухомор" InterAtletika ТЕ313</t>
  </si>
  <si>
    <t>Стіл для гри в шахи SM120</t>
  </si>
  <si>
    <t>Лавка InterAtletika S722.1</t>
  </si>
  <si>
    <t>Урна InterAtletika S742</t>
  </si>
  <si>
    <t>Плитка гумова 500х500х30 ТМ "УкрПлит"</t>
  </si>
  <si>
    <t>Всього обладнання, матеріали і монтаж</t>
  </si>
  <si>
    <t>Непередбачені витрати (15%)</t>
  </si>
  <si>
    <t>ВСЬОГО</t>
  </si>
  <si>
    <t>РОЗРАХУНОК ВАРТОСТІ СТВОРЕННЯ ГРОМАДСЬКОГО ПРОСТОРУ ПО ВУЛ.ПЕРФЕЦЬКОГО, 2А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</si>
</sst>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₴_-;\-* #,##0.00_₴_-;_-* &quot;-&quot;??_₴_-;_-@_-"/>
    <numFmt numFmtId="165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u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164" fontId="0" fillId="0" borderId="0" xfId="1" applyFont="1"/>
    <xf numFmtId="164" fontId="0" fillId="0" borderId="0" xfId="1" applyFont="1" applyAlignment="1">
      <alignment horizontal="center"/>
    </xf>
    <xf numFmtId="0" fontId="0" fillId="0" borderId="0" xfId="0" applyAlignment="1"/>
    <xf numFmtId="164" fontId="2" fillId="2" borderId="1" xfId="1" applyFont="1" applyFill="1" applyBorder="1"/>
    <xf numFmtId="164" fontId="2" fillId="2" borderId="1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164" fontId="0" fillId="3" borderId="1" xfId="1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3" fillId="3" borderId="5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164" fontId="0" fillId="3" borderId="8" xfId="1" applyFont="1" applyFill="1" applyBorder="1" applyAlignment="1">
      <alignment horizontal="center" vertical="center"/>
    </xf>
    <xf numFmtId="0" fontId="0" fillId="3" borderId="5" xfId="0" applyFill="1" applyBorder="1"/>
    <xf numFmtId="0" fontId="0" fillId="3" borderId="0" xfId="0" applyFill="1" applyBorder="1"/>
    <xf numFmtId="0" fontId="0" fillId="3" borderId="6" xfId="0" applyFill="1" applyBorder="1"/>
    <xf numFmtId="164" fontId="0" fillId="3" borderId="0" xfId="1" applyFont="1" applyFill="1" applyBorder="1"/>
    <xf numFmtId="164" fontId="0" fillId="3" borderId="6" xfId="1" applyFont="1" applyFill="1" applyBorder="1" applyAlignment="1">
      <alignment horizontal="center"/>
    </xf>
    <xf numFmtId="0" fontId="0" fillId="3" borderId="9" xfId="0" applyFill="1" applyBorder="1"/>
    <xf numFmtId="0" fontId="0" fillId="3" borderId="10" xfId="0" applyFill="1" applyBorder="1"/>
    <xf numFmtId="164" fontId="2" fillId="3" borderId="11" xfId="1" applyFont="1" applyFill="1" applyBorder="1"/>
    <xf numFmtId="164" fontId="2" fillId="3" borderId="12" xfId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13" xfId="0" applyFont="1" applyFill="1" applyBorder="1"/>
    <xf numFmtId="0" fontId="2" fillId="2" borderId="14" xfId="0" applyFont="1" applyFill="1" applyBorder="1"/>
    <xf numFmtId="165" fontId="2" fillId="2" borderId="15" xfId="0" applyNumberFormat="1" applyFont="1" applyFill="1" applyBorder="1"/>
    <xf numFmtId="0" fontId="0" fillId="0" borderId="13" xfId="0" applyBorder="1"/>
    <xf numFmtId="0" fontId="0" fillId="0" borderId="14" xfId="0" applyBorder="1"/>
    <xf numFmtId="165" fontId="0" fillId="0" borderId="15" xfId="0" applyNumberFormat="1" applyBorder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61"/>
  <sheetViews>
    <sheetView tabSelected="1" zoomScaleNormal="100" workbookViewId="0">
      <selection activeCell="K11" sqref="K11"/>
    </sheetView>
  </sheetViews>
  <sheetFormatPr defaultRowHeight="14.4" x14ac:dyDescent="0.3"/>
  <cols>
    <col min="2" max="2" width="6.88671875" customWidth="1"/>
    <col min="3" max="3" width="61.33203125" customWidth="1"/>
    <col min="4" max="4" width="8.5546875" customWidth="1"/>
    <col min="6" max="7" width="17.44140625" customWidth="1"/>
    <col min="8" max="8" width="16.5546875" customWidth="1"/>
    <col min="9" max="9" width="13" customWidth="1"/>
  </cols>
  <sheetData>
    <row r="1" spans="2:14" ht="4.5" customHeight="1" x14ac:dyDescent="0.3"/>
    <row r="2" spans="2:14" ht="45.75" customHeight="1" x14ac:dyDescent="0.3">
      <c r="B2" s="46"/>
      <c r="C2" s="46"/>
      <c r="D2" s="46"/>
      <c r="E2" s="46"/>
      <c r="F2" s="46"/>
      <c r="G2" s="46"/>
      <c r="H2" s="46"/>
      <c r="I2" s="46"/>
    </row>
    <row r="3" spans="2:14" ht="21" x14ac:dyDescent="0.4">
      <c r="B3" s="47" t="s">
        <v>42</v>
      </c>
      <c r="C3" s="47"/>
      <c r="D3" s="47"/>
      <c r="E3" s="47"/>
      <c r="F3" s="47"/>
      <c r="G3" s="47"/>
      <c r="H3" s="47"/>
      <c r="I3" s="47"/>
    </row>
    <row r="5" spans="2:14" ht="18" x14ac:dyDescent="0.35">
      <c r="B5" s="48" t="s">
        <v>27</v>
      </c>
      <c r="C5" s="48"/>
      <c r="D5" s="48"/>
      <c r="E5" s="48"/>
      <c r="F5" s="48"/>
      <c r="G5" s="48"/>
      <c r="H5" s="48"/>
      <c r="I5" s="48"/>
      <c r="J5" s="4"/>
      <c r="K5" s="4"/>
      <c r="L5" s="4"/>
      <c r="M5" s="4"/>
      <c r="N5" s="4"/>
    </row>
    <row r="6" spans="2:14" ht="9.75" customHeight="1" x14ac:dyDescent="0.35">
      <c r="B6" s="7"/>
      <c r="C6" s="7"/>
      <c r="D6" s="7"/>
      <c r="E6" s="7"/>
      <c r="F6" s="7"/>
      <c r="G6" s="14"/>
      <c r="H6" s="7"/>
      <c r="I6" s="7"/>
      <c r="J6" s="4"/>
      <c r="K6" s="4"/>
      <c r="L6" s="4"/>
      <c r="M6" s="4"/>
      <c r="N6" s="4"/>
    </row>
    <row r="7" spans="2:14" ht="35.25" customHeight="1" x14ac:dyDescent="0.3"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14</v>
      </c>
      <c r="H7" s="36" t="s">
        <v>8</v>
      </c>
      <c r="I7" s="8" t="s">
        <v>9</v>
      </c>
    </row>
    <row r="8" spans="2:14" ht="36.75" customHeight="1" x14ac:dyDescent="0.3">
      <c r="B8" s="9">
        <v>1</v>
      </c>
      <c r="C8" s="13" t="s">
        <v>17</v>
      </c>
      <c r="D8" s="9" t="s">
        <v>0</v>
      </c>
      <c r="E8" s="9">
        <v>1</v>
      </c>
      <c r="F8" s="10">
        <v>69000</v>
      </c>
      <c r="G8" s="10">
        <f t="shared" ref="G8:G21" si="0">E8*F8</f>
        <v>69000</v>
      </c>
      <c r="H8" s="10">
        <f>G8*0.1</f>
        <v>6900</v>
      </c>
      <c r="I8" s="10">
        <f>G8-H8</f>
        <v>62100</v>
      </c>
    </row>
    <row r="9" spans="2:14" ht="15" customHeight="1" x14ac:dyDescent="0.3">
      <c r="B9" s="9">
        <v>2</v>
      </c>
      <c r="C9" s="13" t="s">
        <v>18</v>
      </c>
      <c r="D9" s="9" t="s">
        <v>0</v>
      </c>
      <c r="E9" s="9">
        <v>1</v>
      </c>
      <c r="F9" s="10">
        <v>20000</v>
      </c>
      <c r="G9" s="10">
        <f t="shared" si="0"/>
        <v>20000</v>
      </c>
      <c r="H9" s="10">
        <f t="shared" ref="H9:H21" si="1">G9*0.1</f>
        <v>2000</v>
      </c>
      <c r="I9" s="10">
        <f t="shared" ref="I9:I16" si="2">G9-H9</f>
        <v>18000</v>
      </c>
    </row>
    <row r="10" spans="2:14" ht="15" customHeight="1" x14ac:dyDescent="0.3">
      <c r="B10" s="9">
        <v>3</v>
      </c>
      <c r="C10" s="13" t="s">
        <v>34</v>
      </c>
      <c r="D10" s="9" t="s">
        <v>0</v>
      </c>
      <c r="E10" s="9">
        <v>1</v>
      </c>
      <c r="F10" s="10">
        <v>8500</v>
      </c>
      <c r="G10" s="10">
        <f t="shared" si="0"/>
        <v>8500</v>
      </c>
      <c r="H10" s="10">
        <f t="shared" si="1"/>
        <v>850</v>
      </c>
      <c r="I10" s="10">
        <f t="shared" si="2"/>
        <v>7650</v>
      </c>
    </row>
    <row r="11" spans="2:14" ht="15" customHeight="1" x14ac:dyDescent="0.3">
      <c r="B11" s="9">
        <v>4</v>
      </c>
      <c r="C11" s="13" t="s">
        <v>35</v>
      </c>
      <c r="D11" s="9" t="s">
        <v>0</v>
      </c>
      <c r="E11" s="9">
        <v>1</v>
      </c>
      <c r="F11" s="10">
        <v>7900</v>
      </c>
      <c r="G11" s="10">
        <f t="shared" si="0"/>
        <v>7900</v>
      </c>
      <c r="H11" s="10">
        <f t="shared" si="1"/>
        <v>790</v>
      </c>
      <c r="I11" s="10">
        <f t="shared" si="2"/>
        <v>7110</v>
      </c>
    </row>
    <row r="12" spans="2:14" ht="15" customHeight="1" x14ac:dyDescent="0.3">
      <c r="B12" s="9">
        <v>5</v>
      </c>
      <c r="C12" s="13" t="s">
        <v>36</v>
      </c>
      <c r="D12" s="9" t="s">
        <v>0</v>
      </c>
      <c r="E12" s="9">
        <v>6</v>
      </c>
      <c r="F12" s="10">
        <v>4000</v>
      </c>
      <c r="G12" s="10">
        <f t="shared" si="0"/>
        <v>24000</v>
      </c>
      <c r="H12" s="10">
        <f t="shared" si="1"/>
        <v>2400</v>
      </c>
      <c r="I12" s="10">
        <f t="shared" si="2"/>
        <v>21600</v>
      </c>
    </row>
    <row r="13" spans="2:14" ht="15" customHeight="1" x14ac:dyDescent="0.3">
      <c r="B13" s="9">
        <v>6</v>
      </c>
      <c r="C13" s="13" t="s">
        <v>37</v>
      </c>
      <c r="D13" s="9" t="s">
        <v>0</v>
      </c>
      <c r="E13" s="9">
        <v>2</v>
      </c>
      <c r="F13" s="10">
        <v>1800</v>
      </c>
      <c r="G13" s="10">
        <f t="shared" si="0"/>
        <v>3600</v>
      </c>
      <c r="H13" s="10">
        <f t="shared" si="1"/>
        <v>360</v>
      </c>
      <c r="I13" s="10">
        <f t="shared" si="2"/>
        <v>3240</v>
      </c>
    </row>
    <row r="14" spans="2:14" ht="15" customHeight="1" x14ac:dyDescent="0.3">
      <c r="B14" s="9">
        <v>7</v>
      </c>
      <c r="C14" s="13" t="s">
        <v>19</v>
      </c>
      <c r="D14" s="9" t="s">
        <v>0</v>
      </c>
      <c r="E14" s="9">
        <v>1</v>
      </c>
      <c r="F14" s="10">
        <v>7100</v>
      </c>
      <c r="G14" s="10">
        <f t="shared" si="0"/>
        <v>7100</v>
      </c>
      <c r="H14" s="10">
        <f t="shared" si="1"/>
        <v>710</v>
      </c>
      <c r="I14" s="10">
        <f t="shared" si="2"/>
        <v>6390</v>
      </c>
    </row>
    <row r="15" spans="2:14" ht="15" customHeight="1" x14ac:dyDescent="0.3">
      <c r="B15" s="9">
        <v>8</v>
      </c>
      <c r="C15" s="13" t="s">
        <v>20</v>
      </c>
      <c r="D15" s="9" t="s">
        <v>0</v>
      </c>
      <c r="E15" s="9">
        <v>1</v>
      </c>
      <c r="F15" s="10">
        <v>12000</v>
      </c>
      <c r="G15" s="10">
        <f t="shared" si="0"/>
        <v>12000</v>
      </c>
      <c r="H15" s="10">
        <f t="shared" si="1"/>
        <v>1200</v>
      </c>
      <c r="I15" s="10">
        <f t="shared" si="2"/>
        <v>10800</v>
      </c>
    </row>
    <row r="16" spans="2:14" ht="15" customHeight="1" x14ac:dyDescent="0.3">
      <c r="B16" s="9">
        <v>9</v>
      </c>
      <c r="C16" s="13" t="s">
        <v>21</v>
      </c>
      <c r="D16" s="9" t="s">
        <v>0</v>
      </c>
      <c r="E16" s="9">
        <v>1</v>
      </c>
      <c r="F16" s="10">
        <v>14000</v>
      </c>
      <c r="G16" s="10">
        <f t="shared" si="0"/>
        <v>14000</v>
      </c>
      <c r="H16" s="10">
        <f t="shared" si="1"/>
        <v>1400</v>
      </c>
      <c r="I16" s="10">
        <f t="shared" si="2"/>
        <v>12600</v>
      </c>
    </row>
    <row r="17" spans="2:9" ht="15" customHeight="1" x14ac:dyDescent="0.3">
      <c r="B17" s="9">
        <v>10</v>
      </c>
      <c r="C17" s="13" t="s">
        <v>22</v>
      </c>
      <c r="D17" s="9" t="s">
        <v>0</v>
      </c>
      <c r="E17" s="9">
        <v>1</v>
      </c>
      <c r="F17" s="10">
        <v>6000</v>
      </c>
      <c r="G17" s="10">
        <f t="shared" si="0"/>
        <v>6000</v>
      </c>
      <c r="H17" s="10">
        <f t="shared" si="1"/>
        <v>600</v>
      </c>
      <c r="I17" s="10">
        <f t="shared" ref="I17:I18" si="3">G17-H17</f>
        <v>5400</v>
      </c>
    </row>
    <row r="18" spans="2:9" ht="15" customHeight="1" x14ac:dyDescent="0.3">
      <c r="B18" s="9">
        <v>11</v>
      </c>
      <c r="C18" s="13" t="s">
        <v>23</v>
      </c>
      <c r="D18" s="9" t="s">
        <v>0</v>
      </c>
      <c r="E18" s="9">
        <v>1</v>
      </c>
      <c r="F18" s="10">
        <v>7000</v>
      </c>
      <c r="G18" s="10">
        <f t="shared" si="0"/>
        <v>7000</v>
      </c>
      <c r="H18" s="10">
        <f t="shared" si="1"/>
        <v>700</v>
      </c>
      <c r="I18" s="10">
        <f t="shared" si="3"/>
        <v>6300</v>
      </c>
    </row>
    <row r="19" spans="2:9" x14ac:dyDescent="0.3">
      <c r="B19" s="9">
        <v>12</v>
      </c>
      <c r="C19" s="12" t="s">
        <v>24</v>
      </c>
      <c r="D19" s="9" t="s">
        <v>0</v>
      </c>
      <c r="E19" s="9">
        <v>1</v>
      </c>
      <c r="F19" s="10">
        <v>8100</v>
      </c>
      <c r="G19" s="10">
        <f t="shared" si="0"/>
        <v>8100</v>
      </c>
      <c r="H19" s="10">
        <f t="shared" si="1"/>
        <v>810</v>
      </c>
      <c r="I19" s="10">
        <f t="shared" ref="I19:I21" si="4">G19-H19</f>
        <v>7290</v>
      </c>
    </row>
    <row r="20" spans="2:9" x14ac:dyDescent="0.3">
      <c r="B20" s="9">
        <v>13</v>
      </c>
      <c r="C20" s="12" t="s">
        <v>25</v>
      </c>
      <c r="D20" s="9" t="s">
        <v>0</v>
      </c>
      <c r="E20" s="9">
        <v>1</v>
      </c>
      <c r="F20" s="10">
        <v>8000</v>
      </c>
      <c r="G20" s="10">
        <f t="shared" si="0"/>
        <v>8000</v>
      </c>
      <c r="H20" s="10">
        <f t="shared" si="1"/>
        <v>800</v>
      </c>
      <c r="I20" s="10">
        <f t="shared" si="4"/>
        <v>7200</v>
      </c>
    </row>
    <row r="21" spans="2:9" x14ac:dyDescent="0.3">
      <c r="B21" s="9">
        <v>14</v>
      </c>
      <c r="C21" s="12" t="s">
        <v>26</v>
      </c>
      <c r="D21" s="9" t="s">
        <v>0</v>
      </c>
      <c r="E21" s="9">
        <v>1</v>
      </c>
      <c r="F21" s="10">
        <v>15800</v>
      </c>
      <c r="G21" s="10">
        <f t="shared" si="0"/>
        <v>15800</v>
      </c>
      <c r="H21" s="10">
        <f t="shared" si="1"/>
        <v>1580</v>
      </c>
      <c r="I21" s="10">
        <f t="shared" si="4"/>
        <v>14220</v>
      </c>
    </row>
    <row r="22" spans="2:9" ht="9" customHeight="1" x14ac:dyDescent="0.3">
      <c r="B22" s="1"/>
      <c r="D22" s="1"/>
      <c r="E22" s="1"/>
      <c r="F22" s="3"/>
      <c r="G22" s="3"/>
      <c r="H22" s="3"/>
      <c r="I22" s="3"/>
    </row>
    <row r="23" spans="2:9" x14ac:dyDescent="0.3">
      <c r="B23" s="1"/>
      <c r="F23" s="2" t="s">
        <v>1</v>
      </c>
      <c r="G23" s="2"/>
      <c r="H23" s="2"/>
      <c r="I23" s="3">
        <f>SUM(I8:I21)</f>
        <v>189900</v>
      </c>
    </row>
    <row r="24" spans="2:9" x14ac:dyDescent="0.3">
      <c r="B24" s="1"/>
      <c r="F24" s="5" t="s">
        <v>2</v>
      </c>
      <c r="G24" s="5"/>
      <c r="H24" s="5"/>
      <c r="I24" s="6">
        <f>I23</f>
        <v>189900</v>
      </c>
    </row>
    <row r="25" spans="2:9" x14ac:dyDescent="0.3">
      <c r="B25" s="1"/>
      <c r="F25" s="2"/>
      <c r="G25" s="2"/>
      <c r="H25" s="2"/>
      <c r="I25" s="3"/>
    </row>
    <row r="26" spans="2:9" x14ac:dyDescent="0.3">
      <c r="B26" s="1"/>
      <c r="F26" s="2"/>
      <c r="G26" s="2"/>
      <c r="H26" s="2"/>
      <c r="I26" s="3"/>
    </row>
    <row r="27" spans="2:9" x14ac:dyDescent="0.3">
      <c r="B27" s="1"/>
      <c r="F27" s="2"/>
      <c r="G27" s="2"/>
      <c r="H27" s="2"/>
      <c r="I27" s="3"/>
    </row>
    <row r="28" spans="2:9" x14ac:dyDescent="0.3">
      <c r="B28" s="1"/>
      <c r="F28" s="2"/>
      <c r="G28" s="2"/>
      <c r="H28" s="2"/>
      <c r="I28" s="3"/>
    </row>
    <row r="29" spans="2:9" ht="18" x14ac:dyDescent="0.35">
      <c r="B29" s="48" t="s">
        <v>30</v>
      </c>
      <c r="C29" s="48"/>
      <c r="D29" s="48"/>
      <c r="E29" s="48"/>
      <c r="F29" s="48"/>
      <c r="G29" s="48"/>
      <c r="H29" s="48"/>
      <c r="I29" s="48"/>
    </row>
    <row r="30" spans="2:9" ht="18" x14ac:dyDescent="0.35">
      <c r="B30" s="11"/>
      <c r="C30" s="11"/>
      <c r="D30" s="11"/>
      <c r="E30" s="11"/>
      <c r="F30" s="11"/>
      <c r="G30" s="14"/>
      <c r="H30" s="11"/>
      <c r="I30" s="11"/>
    </row>
    <row r="31" spans="2:9" ht="28.8" x14ac:dyDescent="0.3">
      <c r="B31" s="8" t="s">
        <v>3</v>
      </c>
      <c r="C31" s="8" t="s">
        <v>4</v>
      </c>
      <c r="D31" s="8" t="s">
        <v>5</v>
      </c>
      <c r="E31" s="8" t="s">
        <v>6</v>
      </c>
      <c r="F31" s="8" t="s">
        <v>7</v>
      </c>
      <c r="G31" s="36" t="s">
        <v>28</v>
      </c>
      <c r="H31" s="8" t="s">
        <v>12</v>
      </c>
      <c r="I31" s="8" t="s">
        <v>9</v>
      </c>
    </row>
    <row r="32" spans="2:9" x14ac:dyDescent="0.3">
      <c r="B32" s="9">
        <v>1</v>
      </c>
      <c r="C32" s="12" t="s">
        <v>38</v>
      </c>
      <c r="D32" s="9" t="s">
        <v>11</v>
      </c>
      <c r="E32" s="9">
        <v>240</v>
      </c>
      <c r="F32" s="10">
        <v>625</v>
      </c>
      <c r="G32" s="10"/>
      <c r="H32" s="10">
        <v>531.25</v>
      </c>
      <c r="I32" s="10">
        <f>E32*H32</f>
        <v>127500</v>
      </c>
    </row>
    <row r="34" spans="2:9" x14ac:dyDescent="0.3">
      <c r="F34" s="2" t="s">
        <v>1</v>
      </c>
      <c r="G34" s="2"/>
      <c r="H34" s="2"/>
      <c r="I34" s="3">
        <f>SUM(I32:I32)</f>
        <v>127500</v>
      </c>
    </row>
    <row r="35" spans="2:9" x14ac:dyDescent="0.3">
      <c r="F35" s="5" t="s">
        <v>2</v>
      </c>
      <c r="G35" s="5"/>
      <c r="H35" s="5"/>
      <c r="I35" s="6">
        <f>I34</f>
        <v>127500</v>
      </c>
    </row>
    <row r="37" spans="2:9" ht="18" x14ac:dyDescent="0.35">
      <c r="B37" s="48" t="s">
        <v>29</v>
      </c>
      <c r="C37" s="48"/>
      <c r="D37" s="48"/>
      <c r="E37" s="48"/>
      <c r="F37" s="48"/>
      <c r="G37" s="48"/>
      <c r="H37" s="48"/>
      <c r="I37" s="48"/>
    </row>
    <row r="38" spans="2:9" ht="18" x14ac:dyDescent="0.35">
      <c r="B38" s="11"/>
      <c r="C38" s="11"/>
      <c r="D38" s="11"/>
      <c r="E38" s="11"/>
      <c r="F38" s="11"/>
      <c r="G38" s="14"/>
      <c r="H38" s="11"/>
      <c r="I38" s="11"/>
    </row>
    <row r="39" spans="2:9" ht="28.8" x14ac:dyDescent="0.3">
      <c r="B39" s="8" t="s">
        <v>3</v>
      </c>
      <c r="C39" s="8" t="s">
        <v>4</v>
      </c>
      <c r="D39" s="8" t="s">
        <v>5</v>
      </c>
      <c r="E39" s="8" t="s">
        <v>6</v>
      </c>
      <c r="F39" s="8" t="s">
        <v>7</v>
      </c>
      <c r="G39" s="8"/>
      <c r="H39" s="8" t="s">
        <v>12</v>
      </c>
      <c r="I39" s="8" t="s">
        <v>9</v>
      </c>
    </row>
    <row r="40" spans="2:9" x14ac:dyDescent="0.3">
      <c r="B40" s="9">
        <v>1</v>
      </c>
      <c r="C40" s="12" t="s">
        <v>15</v>
      </c>
      <c r="D40" s="9" t="s">
        <v>10</v>
      </c>
      <c r="E40" s="9">
        <v>1</v>
      </c>
      <c r="F40" s="10">
        <v>18000</v>
      </c>
      <c r="G40" s="10"/>
      <c r="H40" s="10"/>
      <c r="I40" s="10">
        <f>E40*F40</f>
        <v>18000</v>
      </c>
    </row>
    <row r="42" spans="2:9" x14ac:dyDescent="0.3">
      <c r="F42" s="2" t="s">
        <v>1</v>
      </c>
      <c r="G42" s="2"/>
      <c r="H42" s="2"/>
      <c r="I42" s="3">
        <f>SUM(I40:I40)</f>
        <v>18000</v>
      </c>
    </row>
    <row r="43" spans="2:9" x14ac:dyDescent="0.3">
      <c r="F43" s="5" t="s">
        <v>2</v>
      </c>
      <c r="G43" s="5"/>
      <c r="H43" s="5"/>
      <c r="I43" s="6">
        <f>I42</f>
        <v>18000</v>
      </c>
    </row>
    <row r="45" spans="2:9" ht="15" thickBot="1" x14ac:dyDescent="0.35"/>
    <row r="46" spans="2:9" ht="18" x14ac:dyDescent="0.35">
      <c r="B46" s="43" t="s">
        <v>31</v>
      </c>
      <c r="C46" s="44"/>
      <c r="D46" s="44"/>
      <c r="E46" s="44"/>
      <c r="F46" s="44"/>
      <c r="G46" s="44"/>
      <c r="H46" s="44"/>
      <c r="I46" s="45"/>
    </row>
    <row r="47" spans="2:9" ht="18" x14ac:dyDescent="0.35">
      <c r="B47" s="20"/>
      <c r="C47" s="21"/>
      <c r="D47" s="21"/>
      <c r="E47" s="21"/>
      <c r="F47" s="21"/>
      <c r="G47" s="21"/>
      <c r="H47" s="21"/>
      <c r="I47" s="22"/>
    </row>
    <row r="48" spans="2:9" ht="28.8" x14ac:dyDescent="0.3">
      <c r="B48" s="23" t="s">
        <v>3</v>
      </c>
      <c r="C48" s="15" t="s">
        <v>4</v>
      </c>
      <c r="D48" s="15" t="s">
        <v>5</v>
      </c>
      <c r="E48" s="15" t="s">
        <v>6</v>
      </c>
      <c r="F48" s="15" t="s">
        <v>7</v>
      </c>
      <c r="G48" s="15"/>
      <c r="H48" s="15" t="s">
        <v>12</v>
      </c>
      <c r="I48" s="24" t="s">
        <v>9</v>
      </c>
    </row>
    <row r="49" spans="2:9" x14ac:dyDescent="0.3">
      <c r="B49" s="25">
        <v>1</v>
      </c>
      <c r="C49" s="17" t="s">
        <v>32</v>
      </c>
      <c r="D49" s="16" t="s">
        <v>10</v>
      </c>
      <c r="E49" s="16">
        <v>1</v>
      </c>
      <c r="F49" s="18">
        <v>5000</v>
      </c>
      <c r="G49" s="18"/>
      <c r="H49" s="18"/>
      <c r="I49" s="26">
        <f>E49*F49</f>
        <v>5000</v>
      </c>
    </row>
    <row r="50" spans="2:9" x14ac:dyDescent="0.3">
      <c r="B50" s="25">
        <v>2</v>
      </c>
      <c r="C50" s="17" t="s">
        <v>33</v>
      </c>
      <c r="D50" s="16" t="s">
        <v>11</v>
      </c>
      <c r="E50" s="16">
        <v>240</v>
      </c>
      <c r="F50" s="18">
        <v>40</v>
      </c>
      <c r="G50" s="18"/>
      <c r="H50" s="18"/>
      <c r="I50" s="26">
        <f t="shared" ref="I50:I51" si="5">E50*F50</f>
        <v>9600</v>
      </c>
    </row>
    <row r="51" spans="2:9" x14ac:dyDescent="0.3">
      <c r="B51" s="25">
        <v>3</v>
      </c>
      <c r="C51" s="17" t="s">
        <v>16</v>
      </c>
      <c r="D51" s="16" t="s">
        <v>10</v>
      </c>
      <c r="E51" s="16">
        <v>1</v>
      </c>
      <c r="F51" s="18">
        <v>42200</v>
      </c>
      <c r="G51" s="18"/>
      <c r="H51" s="18"/>
      <c r="I51" s="26">
        <f t="shared" si="5"/>
        <v>42200</v>
      </c>
    </row>
    <row r="52" spans="2:9" x14ac:dyDescent="0.3">
      <c r="B52" s="25">
        <v>4</v>
      </c>
      <c r="C52" s="19" t="s">
        <v>13</v>
      </c>
      <c r="D52" s="16" t="s">
        <v>11</v>
      </c>
      <c r="E52" s="16">
        <v>240</v>
      </c>
      <c r="F52" s="18">
        <v>80</v>
      </c>
      <c r="G52" s="18"/>
      <c r="H52" s="18"/>
      <c r="I52" s="26">
        <f>E52*F52</f>
        <v>19200</v>
      </c>
    </row>
    <row r="53" spans="2:9" x14ac:dyDescent="0.3">
      <c r="B53" s="27"/>
      <c r="C53" s="28"/>
      <c r="D53" s="28"/>
      <c r="E53" s="28"/>
      <c r="F53" s="28"/>
      <c r="G53" s="28"/>
      <c r="H53" s="28"/>
      <c r="I53" s="29"/>
    </row>
    <row r="54" spans="2:9" x14ac:dyDescent="0.3">
      <c r="B54" s="27"/>
      <c r="C54" s="28"/>
      <c r="D54" s="28"/>
      <c r="E54" s="28"/>
      <c r="F54" s="30" t="s">
        <v>1</v>
      </c>
      <c r="G54" s="30"/>
      <c r="H54" s="30"/>
      <c r="I54" s="31">
        <f>SUM(I49:I52)</f>
        <v>76000</v>
      </c>
    </row>
    <row r="55" spans="2:9" ht="15" thickBot="1" x14ac:dyDescent="0.35">
      <c r="B55" s="32"/>
      <c r="C55" s="33"/>
      <c r="D55" s="33"/>
      <c r="E55" s="33"/>
      <c r="F55" s="34" t="s">
        <v>2</v>
      </c>
      <c r="G55" s="34"/>
      <c r="H55" s="34"/>
      <c r="I55" s="35">
        <f>I54</f>
        <v>76000</v>
      </c>
    </row>
    <row r="56" spans="2:9" ht="15" thickBot="1" x14ac:dyDescent="0.35"/>
    <row r="57" spans="2:9" ht="15" thickBot="1" x14ac:dyDescent="0.35">
      <c r="F57" s="40" t="s">
        <v>39</v>
      </c>
      <c r="G57" s="41"/>
      <c r="H57" s="41"/>
      <c r="I57" s="42">
        <f>I24+I35+I43+I55</f>
        <v>411400</v>
      </c>
    </row>
    <row r="58" spans="2:9" ht="15" thickBot="1" x14ac:dyDescent="0.35"/>
    <row r="59" spans="2:9" ht="15" thickBot="1" x14ac:dyDescent="0.35">
      <c r="F59" s="40" t="s">
        <v>40</v>
      </c>
      <c r="G59" s="41"/>
      <c r="H59" s="41"/>
      <c r="I59" s="42">
        <f>I57*15%</f>
        <v>61710</v>
      </c>
    </row>
    <row r="60" spans="2:9" ht="15" thickBot="1" x14ac:dyDescent="0.35"/>
    <row r="61" spans="2:9" ht="15" thickBot="1" x14ac:dyDescent="0.35">
      <c r="F61" s="37" t="s">
        <v>41</v>
      </c>
      <c r="G61" s="38"/>
      <c r="H61" s="38"/>
      <c r="I61" s="39">
        <f>I57+I59</f>
        <v>473110</v>
      </c>
    </row>
  </sheetData>
  <mergeCells count="6">
    <mergeCell ref="B46:I46"/>
    <mergeCell ref="B2:I2"/>
    <mergeCell ref="B3:I3"/>
    <mergeCell ref="B37:I37"/>
    <mergeCell ref="B5:I5"/>
    <mergeCell ref="B29:I29"/>
  </mergeCells>
  <pageMargins left="0.25" right="0.25" top="0.75" bottom="0.75" header="0.3" footer="0.3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Desigen</dc:creator>
  <cp:lastModifiedBy>Mykola Trykoz</cp:lastModifiedBy>
  <cp:lastPrinted>2019-11-20T09:14:16Z</cp:lastPrinted>
  <dcterms:created xsi:type="dcterms:W3CDTF">2018-04-11T11:42:33Z</dcterms:created>
  <dcterms:modified xsi:type="dcterms:W3CDTF">2020-09-09T13:50:42Z</dcterms:modified>
</cp:coreProperties>
</file>